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oji dokumenti\Delovne naloge\2020\Učinkovitost uporabe PS\Metodologija\Priloga posvetovalnega dokumenta\"/>
    </mc:Choice>
  </mc:AlternateContent>
  <xr:revisionPtr revIDLastSave="0" documentId="13_ncr:1_{ACD9C45E-B693-49EF-BFA7-E40C14A69927}" xr6:coauthVersionLast="36" xr6:coauthVersionMax="36" xr10:uidLastSave="{00000000-0000-0000-0000-000000000000}"/>
  <bookViews>
    <workbookView xWindow="0" yWindow="0" windowWidth="27690" windowHeight="12885" tabRatio="715" xr2:uid="{00000000-000D-0000-FFFF-FFFF00000000}"/>
  </bookViews>
  <sheets>
    <sheet name="Podatki" sheetId="8" r:id="rId1"/>
    <sheet name="fH" sheetId="18" r:id="rId2"/>
    <sheet name="fR" sheetId="19" r:id="rId3"/>
    <sheet name="fN" sheetId="25" r:id="rId4"/>
    <sheet name="RDS za posvetovalni dok" sheetId="21" state="hidden" r:id="rId5"/>
    <sheet name="f1H - 4 leta" sheetId="12" state="hidden" r:id="rId6"/>
    <sheet name="f1R - 4 leta" sheetId="13" state="hidden" r:id="rId7"/>
  </sheets>
  <definedNames>
    <definedName name="_xlnm.Print_Area" localSheetId="3">fN!$A$1:$F$28</definedName>
    <definedName name="_xlnm.Print_Titles" localSheetId="0">Podatki!$B:$C,Podatki!$4:$6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5" l="1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13" i="25"/>
  <c r="M37" i="18" l="1"/>
  <c r="M36" i="18"/>
  <c r="M35" i="18"/>
  <c r="L37" i="18"/>
  <c r="L36" i="18"/>
  <c r="L35" i="18"/>
  <c r="L23" i="18"/>
  <c r="K37" i="18"/>
  <c r="K36" i="18"/>
  <c r="K35" i="18"/>
  <c r="J37" i="18"/>
  <c r="I37" i="18"/>
  <c r="I36" i="18"/>
  <c r="I35" i="18"/>
  <c r="M25" i="18"/>
  <c r="M24" i="18"/>
  <c r="M23" i="18"/>
  <c r="L25" i="18"/>
  <c r="L24" i="18"/>
  <c r="K25" i="18"/>
  <c r="K24" i="18"/>
  <c r="K23" i="18"/>
  <c r="I25" i="18"/>
  <c r="I24" i="18"/>
  <c r="I23" i="18"/>
  <c r="F13" i="18"/>
  <c r="F12" i="18"/>
  <c r="F11" i="18"/>
  <c r="E13" i="18"/>
  <c r="D13" i="18"/>
  <c r="D12" i="18"/>
  <c r="D11" i="18"/>
  <c r="J13" i="18"/>
  <c r="J12" i="18"/>
  <c r="J11" i="18"/>
  <c r="I13" i="18"/>
  <c r="H13" i="18"/>
  <c r="H12" i="18"/>
  <c r="H11" i="18"/>
  <c r="D12" i="19"/>
  <c r="D14" i="19"/>
  <c r="C38" i="19"/>
  <c r="C39" i="19"/>
  <c r="C40" i="19"/>
  <c r="D38" i="19"/>
  <c r="D39" i="19"/>
  <c r="D40" i="19"/>
  <c r="C25" i="19"/>
  <c r="C27" i="19"/>
  <c r="E12" i="19" l="1"/>
  <c r="D25" i="19"/>
  <c r="D13" i="19"/>
  <c r="E13" i="19"/>
  <c r="C26" i="19"/>
  <c r="D26" i="19"/>
  <c r="E14" i="19"/>
  <c r="D27" i="19"/>
  <c r="G6" i="21" l="1"/>
  <c r="I6" i="21" s="1"/>
  <c r="G7" i="21" s="1"/>
  <c r="I7" i="21" s="1"/>
  <c r="G8" i="21" s="1"/>
  <c r="I8" i="21" s="1"/>
  <c r="G9" i="21" s="1"/>
  <c r="I9" i="21" s="1"/>
  <c r="G10" i="21" s="1"/>
  <c r="I10" i="21" s="1"/>
  <c r="G11" i="21" s="1"/>
  <c r="I11" i="21" s="1"/>
  <c r="G12" i="21" s="1"/>
  <c r="B6" i="21"/>
  <c r="D6" i="21" s="1"/>
  <c r="B7" i="21" s="1"/>
  <c r="D7" i="21" s="1"/>
  <c r="B8" i="21" s="1"/>
  <c r="D8" i="21" s="1"/>
  <c r="B9" i="21" s="1"/>
  <c r="D9" i="21" s="1"/>
  <c r="B10" i="21" s="1"/>
  <c r="D10" i="21" s="1"/>
  <c r="B11" i="21" s="1"/>
  <c r="D11" i="21" s="1"/>
  <c r="B12" i="21" s="1"/>
  <c r="G37" i="18" l="1"/>
  <c r="F37" i="18"/>
  <c r="E37" i="18"/>
  <c r="D37" i="18"/>
  <c r="C37" i="18"/>
  <c r="G36" i="18"/>
  <c r="F36" i="18"/>
  <c r="E36" i="18"/>
  <c r="C36" i="18"/>
  <c r="G35" i="18"/>
  <c r="F35" i="18"/>
  <c r="E35" i="18"/>
  <c r="C35" i="18"/>
  <c r="J25" i="18"/>
  <c r="G25" i="18"/>
  <c r="F25" i="18"/>
  <c r="E25" i="18"/>
  <c r="D25" i="18"/>
  <c r="C25" i="18"/>
  <c r="G24" i="18"/>
  <c r="F24" i="18"/>
  <c r="E24" i="18"/>
  <c r="C24" i="18"/>
  <c r="G23" i="18"/>
  <c r="F23" i="18"/>
  <c r="E23" i="18"/>
  <c r="C23" i="18"/>
  <c r="G11" i="18" l="1"/>
  <c r="G13" i="18"/>
  <c r="K13" i="18"/>
  <c r="F13" i="19"/>
  <c r="K11" i="18"/>
  <c r="H24" i="18"/>
  <c r="H37" i="18"/>
  <c r="G12" i="18"/>
  <c r="H23" i="18"/>
  <c r="N24" i="18"/>
  <c r="N37" i="18"/>
  <c r="N23" i="18"/>
  <c r="H25" i="18"/>
  <c r="K12" i="18"/>
  <c r="N25" i="18"/>
  <c r="H35" i="18"/>
  <c r="N35" i="18"/>
  <c r="H36" i="18"/>
  <c r="N36" i="18"/>
  <c r="D36" i="13"/>
  <c r="D34" i="13"/>
  <c r="D33" i="13"/>
  <c r="C36" i="13"/>
  <c r="C34" i="13"/>
  <c r="C33" i="13"/>
  <c r="D23" i="13"/>
  <c r="D21" i="13"/>
  <c r="D20" i="13"/>
  <c r="C23" i="13"/>
  <c r="C21" i="13"/>
  <c r="C20" i="13"/>
  <c r="E10" i="13"/>
  <c r="E8" i="13"/>
  <c r="E7" i="13"/>
  <c r="D10" i="13"/>
  <c r="D8" i="13"/>
  <c r="D7" i="13"/>
  <c r="M36" i="12"/>
  <c r="M34" i="12"/>
  <c r="L36" i="12"/>
  <c r="L34" i="12"/>
  <c r="L33" i="12"/>
  <c r="K36" i="12"/>
  <c r="K34" i="12"/>
  <c r="K33" i="12"/>
  <c r="J36" i="12"/>
  <c r="I36" i="12"/>
  <c r="I35" i="12"/>
  <c r="I34" i="12"/>
  <c r="M33" i="12"/>
  <c r="I33" i="12"/>
  <c r="L13" i="18" l="1"/>
  <c r="L11" i="18"/>
  <c r="O25" i="18"/>
  <c r="E26" i="19"/>
  <c r="E25" i="19"/>
  <c r="F12" i="19"/>
  <c r="O37" i="18"/>
  <c r="L12" i="18"/>
  <c r="E40" i="19"/>
  <c r="E38" i="19"/>
  <c r="E27" i="19"/>
  <c r="F14" i="19"/>
  <c r="E39" i="19"/>
  <c r="O24" i="18"/>
  <c r="O35" i="18"/>
  <c r="O23" i="18"/>
  <c r="O36" i="18"/>
  <c r="F15" i="19" l="1"/>
  <c r="E46" i="19" s="1"/>
  <c r="E28" i="19"/>
  <c r="E47" i="19" s="1"/>
  <c r="O26" i="18"/>
  <c r="F43" i="18" s="1"/>
  <c r="O38" i="18"/>
  <c r="F44" i="18" s="1"/>
  <c r="L14" i="18"/>
  <c r="F42" i="18" s="1"/>
  <c r="E41" i="19"/>
  <c r="E48" i="19" s="1"/>
  <c r="G47" i="19" l="1"/>
  <c r="H43" i="18"/>
  <c r="G36" i="12" l="1"/>
  <c r="G34" i="12"/>
  <c r="G33" i="12"/>
  <c r="F36" i="12"/>
  <c r="F34" i="12"/>
  <c r="F33" i="12"/>
  <c r="E36" i="12"/>
  <c r="E35" i="12"/>
  <c r="E34" i="12"/>
  <c r="E33" i="12"/>
  <c r="D36" i="12"/>
  <c r="C36" i="12"/>
  <c r="C34" i="12"/>
  <c r="C33" i="12"/>
  <c r="M23" i="12"/>
  <c r="M21" i="12"/>
  <c r="M20" i="12"/>
  <c r="L23" i="12"/>
  <c r="L21" i="12"/>
  <c r="L20" i="12"/>
  <c r="K23" i="12"/>
  <c r="K21" i="12"/>
  <c r="K20" i="12"/>
  <c r="J23" i="12"/>
  <c r="I23" i="12"/>
  <c r="I21" i="12"/>
  <c r="I20" i="12"/>
  <c r="G23" i="12"/>
  <c r="G21" i="12"/>
  <c r="G20" i="12"/>
  <c r="F22" i="12"/>
  <c r="F23" i="12"/>
  <c r="F21" i="12"/>
  <c r="F20" i="12"/>
  <c r="E23" i="12"/>
  <c r="E21" i="12"/>
  <c r="E20" i="12"/>
  <c r="D23" i="12"/>
  <c r="C23" i="12"/>
  <c r="C21" i="12"/>
  <c r="C20" i="12"/>
  <c r="E34" i="13"/>
  <c r="E36" i="13"/>
  <c r="E33" i="13"/>
  <c r="E23" i="13"/>
  <c r="E20" i="13"/>
  <c r="E21" i="13"/>
  <c r="F8" i="13"/>
  <c r="F10" i="13"/>
  <c r="F7" i="13"/>
  <c r="N20" i="12" l="1"/>
  <c r="H20" i="12"/>
  <c r="N21" i="12"/>
  <c r="N23" i="12"/>
  <c r="H23" i="12"/>
  <c r="H21" i="12"/>
  <c r="J10" i="12"/>
  <c r="J8" i="12"/>
  <c r="J7" i="12"/>
  <c r="I10" i="12"/>
  <c r="H10" i="12"/>
  <c r="H8" i="12"/>
  <c r="H7" i="12"/>
  <c r="F10" i="12"/>
  <c r="F8" i="12"/>
  <c r="F7" i="12"/>
  <c r="E10" i="12"/>
  <c r="D10" i="12"/>
  <c r="D8" i="12"/>
  <c r="D7" i="12"/>
  <c r="O20" i="12" l="1"/>
  <c r="O23" i="12"/>
  <c r="O21" i="12"/>
  <c r="N33" i="12"/>
  <c r="N34" i="12"/>
  <c r="N36" i="12"/>
  <c r="M35" i="12"/>
  <c r="L35" i="12"/>
  <c r="H36" i="12"/>
  <c r="H33" i="12"/>
  <c r="H34" i="12"/>
  <c r="G35" i="12"/>
  <c r="F35" i="12"/>
  <c r="C22" i="13"/>
  <c r="D35" i="13"/>
  <c r="C35" i="13"/>
  <c r="K35" i="12"/>
  <c r="C35" i="12"/>
  <c r="O33" i="12" l="1"/>
  <c r="O36" i="12"/>
  <c r="O34" i="12"/>
  <c r="E35" i="13"/>
  <c r="E37" i="13" s="1"/>
  <c r="E44" i="13" s="1"/>
  <c r="H35" i="12"/>
  <c r="N35" i="12"/>
  <c r="O35" i="12" l="1"/>
  <c r="O37" i="12" s="1"/>
  <c r="F43" i="12" s="1"/>
  <c r="D22" i="13" l="1"/>
  <c r="E22" i="13" s="1"/>
  <c r="E24" i="13" l="1"/>
  <c r="E43" i="13" s="1"/>
  <c r="M22" i="12"/>
  <c r="L22" i="12"/>
  <c r="K22" i="12"/>
  <c r="I22" i="12"/>
  <c r="G22" i="12"/>
  <c r="E22" i="12"/>
  <c r="C22" i="12"/>
  <c r="E9" i="13"/>
  <c r="D9" i="13"/>
  <c r="J9" i="12"/>
  <c r="H9" i="12"/>
  <c r="K10" i="12"/>
  <c r="K8" i="12"/>
  <c r="K7" i="12"/>
  <c r="G8" i="12"/>
  <c r="G10" i="12"/>
  <c r="L10" i="12" s="1"/>
  <c r="G7" i="12"/>
  <c r="F9" i="12"/>
  <c r="D9" i="12"/>
  <c r="L8" i="12" l="1"/>
  <c r="L7" i="12"/>
  <c r="H22" i="12"/>
  <c r="F9" i="13"/>
  <c r="F11" i="13" s="1"/>
  <c r="E42" i="13" s="1"/>
  <c r="G43" i="13" s="1"/>
  <c r="N22" i="12"/>
  <c r="G9" i="12"/>
  <c r="K9" i="12"/>
  <c r="L9" i="12" l="1"/>
  <c r="L11" i="12" s="1"/>
  <c r="F41" i="12" s="1"/>
  <c r="O22" i="12"/>
  <c r="O24" i="12" s="1"/>
  <c r="F42" i="12" s="1"/>
  <c r="H42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Vinko Nedelko</author>
  </authors>
  <commentList>
    <comment ref="M5" authorId="0" shapeId="0" xr:uid="{AF972D4B-A2E4-4A1C-A12B-4EE677C99481}">
      <text>
        <r>
          <rPr>
            <sz val="11"/>
            <color indexed="81"/>
            <rFont val="Segoe UI"/>
            <family val="2"/>
            <charset val="238"/>
          </rPr>
          <t xml:space="preserve">Za </t>
        </r>
        <r>
          <rPr>
            <b/>
            <sz val="11"/>
            <color indexed="81"/>
            <rFont val="Segoe UI"/>
            <family val="2"/>
            <charset val="238"/>
          </rPr>
          <t>povezovalne točke</t>
        </r>
        <r>
          <rPr>
            <sz val="11"/>
            <color indexed="81"/>
            <rFont val="Segoe UI"/>
            <family val="2"/>
            <charset val="238"/>
          </rPr>
          <t xml:space="preserve"> so vstavljene prenesene količine v dnevu konične obremenitve </t>
        </r>
        <r>
          <rPr>
            <b/>
            <sz val="11"/>
            <color indexed="81"/>
            <rFont val="Segoe UI"/>
            <family val="2"/>
            <charset val="238"/>
          </rPr>
          <t>hrbtenice prenosnega sistema</t>
        </r>
        <r>
          <rPr>
            <sz val="11"/>
            <color indexed="81"/>
            <rFont val="Segoe UI"/>
            <family val="2"/>
            <charset val="238"/>
          </rPr>
          <t xml:space="preserve">.
Za </t>
        </r>
        <r>
          <rPr>
            <b/>
            <sz val="11"/>
            <color indexed="81"/>
            <rFont val="Segoe UI"/>
            <family val="2"/>
            <charset val="238"/>
          </rPr>
          <t>notranje izstopne točke</t>
        </r>
        <r>
          <rPr>
            <sz val="11"/>
            <color indexed="81"/>
            <rFont val="Segoe UI"/>
            <family val="2"/>
            <charset val="238"/>
          </rPr>
          <t xml:space="preserve"> so vstavljene prenesene količine v dnevu konične obremenitve </t>
        </r>
        <r>
          <rPr>
            <b/>
            <sz val="11"/>
            <color indexed="81"/>
            <rFont val="Segoe UI"/>
            <family val="2"/>
            <charset val="238"/>
          </rPr>
          <t xml:space="preserve">skupnega izstopa v RS </t>
        </r>
        <r>
          <rPr>
            <sz val="11"/>
            <color indexed="81"/>
            <rFont val="Segoe UI"/>
            <family val="2"/>
            <charset val="238"/>
          </rPr>
          <t>(relevantna točka).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Vinko Nedelko</author>
  </authors>
  <commentList>
    <comment ref="C11" authorId="0" shapeId="0" xr:uid="{B2003815-8679-40B0-A674-B4EF9A4C337F}">
      <text>
        <r>
          <rPr>
            <sz val="9"/>
            <color indexed="81"/>
            <rFont val="Segoe UI"/>
            <charset val="1"/>
          </rPr>
          <t>V postopku ugotavljanja odstopanj od regulativnega okvira se 
načrtovane zakupljene zmogljivosti nadomesti z dejansko zakupljenimi zmogljivostmi.</t>
        </r>
      </text>
    </comment>
  </commentList>
</comments>
</file>

<file path=xl/sharedStrings.xml><?xml version="1.0" encoding="utf-8"?>
<sst xmlns="http://schemas.openxmlformats.org/spreadsheetml/2006/main" count="182" uniqueCount="108">
  <si>
    <t>Ceršak - VSTOP</t>
  </si>
  <si>
    <t>Rogatec - IZSTOP</t>
  </si>
  <si>
    <t>Rogatec - VSTOP</t>
  </si>
  <si>
    <t>Šempeter - IZSTOP</t>
  </si>
  <si>
    <t>Šempeter - VSTOP</t>
  </si>
  <si>
    <t>Prenesena količina zemeljskega plina skozi točko  v letu poročanja [MWh]</t>
  </si>
  <si>
    <t>Datum konične obremenitve PS</t>
  </si>
  <si>
    <t>MVT Ceršak</t>
  </si>
  <si>
    <t>MVT Rogatec</t>
  </si>
  <si>
    <t>MVT Šempeter</t>
  </si>
  <si>
    <t>Leto</t>
  </si>
  <si>
    <r>
      <t>Σ  (</t>
    </r>
    <r>
      <rPr>
        <b/>
        <sz val="11"/>
        <color rgb="FFFF0000"/>
        <rFont val="Verdana"/>
        <family val="2"/>
        <charset val="238"/>
      </rPr>
      <t>Q</t>
    </r>
    <r>
      <rPr>
        <b/>
        <vertAlign val="subscript"/>
        <sz val="11"/>
        <color rgb="FFFF0000"/>
        <rFont val="Verdana"/>
        <family val="2"/>
        <charset val="238"/>
      </rPr>
      <t>MVT,KO</t>
    </r>
    <r>
      <rPr>
        <sz val="11"/>
        <color theme="1"/>
        <rFont val="Verdana"/>
        <family val="2"/>
        <charset val="238"/>
      </rPr>
      <t>)</t>
    </r>
  </si>
  <si>
    <t>Notranja izstopna točka NIT</t>
  </si>
  <si>
    <t>MIT Rogatec</t>
  </si>
  <si>
    <t>MIT Šempeter</t>
  </si>
  <si>
    <r>
      <t>Σ  (</t>
    </r>
    <r>
      <rPr>
        <b/>
        <sz val="11"/>
        <color rgb="FFFF0000"/>
        <rFont val="Verdana"/>
        <family val="2"/>
        <charset val="238"/>
      </rPr>
      <t>QT</t>
    </r>
    <r>
      <rPr>
        <b/>
        <vertAlign val="subscript"/>
        <sz val="11"/>
        <color rgb="FFFF0000"/>
        <rFont val="Verdana"/>
        <family val="2"/>
        <charset val="238"/>
      </rPr>
      <t>MVT,D</t>
    </r>
    <r>
      <rPr>
        <sz val="11"/>
        <color theme="1"/>
        <rFont val="Verdana"/>
        <family val="2"/>
        <charset val="238"/>
      </rPr>
      <t>)</t>
    </r>
  </si>
  <si>
    <t>Letna prenesena količina (kWh)</t>
  </si>
  <si>
    <r>
      <t>f</t>
    </r>
    <r>
      <rPr>
        <b/>
        <vertAlign val="subscript"/>
        <sz val="10"/>
        <color rgb="FFFF0000"/>
        <rFont val="Verdana"/>
        <family val="2"/>
        <charset val="238"/>
      </rPr>
      <t>1R</t>
    </r>
  </si>
  <si>
    <r>
      <t>f</t>
    </r>
    <r>
      <rPr>
        <b/>
        <vertAlign val="subscript"/>
        <sz val="10"/>
        <color rgb="FFFF0000"/>
        <rFont val="Verdana"/>
        <family val="2"/>
        <charset val="238"/>
      </rPr>
      <t>2R</t>
    </r>
  </si>
  <si>
    <r>
      <t>f</t>
    </r>
    <r>
      <rPr>
        <b/>
        <vertAlign val="subscript"/>
        <sz val="10"/>
        <color rgb="FFFF0000"/>
        <rFont val="Verdana"/>
        <family val="2"/>
        <charset val="238"/>
      </rPr>
      <t>3R</t>
    </r>
  </si>
  <si>
    <r>
      <t>f</t>
    </r>
    <r>
      <rPr>
        <b/>
        <vertAlign val="subscript"/>
        <sz val="10"/>
        <color rgb="FFFF0000"/>
        <rFont val="Verdana"/>
        <family val="2"/>
        <charset val="238"/>
      </rPr>
      <t>1H</t>
    </r>
  </si>
  <si>
    <r>
      <t>f</t>
    </r>
    <r>
      <rPr>
        <b/>
        <vertAlign val="subscript"/>
        <sz val="10"/>
        <color rgb="FFFF0000"/>
        <rFont val="Verdana"/>
        <family val="2"/>
        <charset val="238"/>
      </rPr>
      <t>2H</t>
    </r>
  </si>
  <si>
    <r>
      <t xml:space="preserve">Letna prenesena količina </t>
    </r>
    <r>
      <rPr>
        <b/>
        <sz val="11"/>
        <color rgb="FFFF0000"/>
        <rFont val="Calibri"/>
        <family val="2"/>
        <charset val="238"/>
        <scheme val="minor"/>
      </rPr>
      <t>Q</t>
    </r>
    <r>
      <rPr>
        <b/>
        <vertAlign val="subscript"/>
        <sz val="11"/>
        <color rgb="FFFF0000"/>
        <rFont val="Calibri"/>
        <family val="2"/>
        <charset val="238"/>
        <scheme val="minor"/>
      </rPr>
      <t>NIT,L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(kWh)</t>
    </r>
  </si>
  <si>
    <r>
      <t>f</t>
    </r>
    <r>
      <rPr>
        <b/>
        <vertAlign val="subscript"/>
        <sz val="10"/>
        <color rgb="FFFF0000"/>
        <rFont val="Verdana"/>
        <family val="2"/>
        <charset val="238"/>
      </rPr>
      <t>3H</t>
    </r>
  </si>
  <si>
    <t>Dnevna prenesena količina pri povprečni letni TZ (kWh)</t>
  </si>
  <si>
    <r>
      <t>Σ  (</t>
    </r>
    <r>
      <rPr>
        <b/>
        <sz val="11"/>
        <color rgb="FFFF0000"/>
        <rFont val="Verdana"/>
        <family val="2"/>
        <charset val="238"/>
      </rPr>
      <t>PK</t>
    </r>
    <r>
      <rPr>
        <b/>
        <vertAlign val="subscript"/>
        <sz val="11"/>
        <color rgb="FFFF0000"/>
        <rFont val="Verdana"/>
        <family val="2"/>
        <charset val="238"/>
      </rPr>
      <t>MPT</t>
    </r>
    <r>
      <rPr>
        <sz val="11"/>
        <color theme="1"/>
        <rFont val="Verdana"/>
        <family val="2"/>
        <charset val="238"/>
      </rPr>
      <t>)</t>
    </r>
  </si>
  <si>
    <r>
      <t>Σ  (</t>
    </r>
    <r>
      <rPr>
        <b/>
        <sz val="11"/>
        <color rgb="FFFF0000"/>
        <rFont val="Verdana"/>
        <family val="2"/>
        <charset val="238"/>
      </rPr>
      <t>TZ</t>
    </r>
    <r>
      <rPr>
        <b/>
        <vertAlign val="subscript"/>
        <sz val="11"/>
        <color rgb="FFFF0000"/>
        <rFont val="Verdana"/>
        <family val="2"/>
        <charset val="238"/>
      </rPr>
      <t>MPT</t>
    </r>
    <r>
      <rPr>
        <sz val="11"/>
        <color theme="1"/>
        <rFont val="Verdana"/>
        <family val="2"/>
        <charset val="238"/>
      </rPr>
      <t>)</t>
    </r>
  </si>
  <si>
    <r>
      <t>Σ  (</t>
    </r>
    <r>
      <rPr>
        <b/>
        <sz val="11"/>
        <color rgb="FFFF0000"/>
        <rFont val="Verdana"/>
        <family val="2"/>
        <charset val="238"/>
      </rPr>
      <t>Q</t>
    </r>
    <r>
      <rPr>
        <b/>
        <vertAlign val="subscript"/>
        <sz val="11"/>
        <color rgb="FFFF0000"/>
        <rFont val="Verdana"/>
        <family val="2"/>
        <charset val="238"/>
      </rPr>
      <t>MPT,L</t>
    </r>
    <r>
      <rPr>
        <sz val="11"/>
        <color theme="1"/>
        <rFont val="Verdana"/>
        <family val="2"/>
        <charset val="238"/>
      </rPr>
      <t>)</t>
    </r>
  </si>
  <si>
    <r>
      <t>Σ  (</t>
    </r>
    <r>
      <rPr>
        <b/>
        <sz val="11"/>
        <color rgb="FFFF0000"/>
        <rFont val="Verdana"/>
        <family val="2"/>
        <charset val="238"/>
      </rPr>
      <t>QT</t>
    </r>
    <r>
      <rPr>
        <b/>
        <vertAlign val="subscript"/>
        <sz val="11"/>
        <color rgb="FFFF0000"/>
        <rFont val="Verdana"/>
        <family val="2"/>
        <charset val="238"/>
      </rPr>
      <t>MPT,L</t>
    </r>
    <r>
      <rPr>
        <sz val="11"/>
        <color theme="1"/>
        <rFont val="Verdana"/>
        <family val="2"/>
        <charset val="238"/>
      </rPr>
      <t>)</t>
    </r>
  </si>
  <si>
    <t>Prenesena količina v dnevu konične obremenitve PS  (kWh)</t>
  </si>
  <si>
    <r>
      <t xml:space="preserve">Prenesena količina v dnevu konične obremenitve PS              </t>
    </r>
    <r>
      <rPr>
        <b/>
        <sz val="11"/>
        <color rgb="FFFF0000"/>
        <rFont val="Calibri"/>
        <family val="2"/>
        <charset val="238"/>
        <scheme val="minor"/>
      </rPr>
      <t>Q</t>
    </r>
    <r>
      <rPr>
        <b/>
        <vertAlign val="subscript"/>
        <sz val="11"/>
        <color rgb="FFFF0000"/>
        <rFont val="Calibri"/>
        <family val="2"/>
        <charset val="238"/>
        <scheme val="minor"/>
      </rPr>
      <t>NIT,KO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(kWh)</t>
    </r>
  </si>
  <si>
    <r>
      <t xml:space="preserve">Dnevna prenesena količina pri povprečni letni TZ                                 </t>
    </r>
    <r>
      <rPr>
        <b/>
        <sz val="11"/>
        <color rgb="FFFF0000"/>
        <rFont val="Calibri"/>
        <family val="2"/>
        <charset val="238"/>
        <scheme val="minor"/>
      </rPr>
      <t>QT</t>
    </r>
    <r>
      <rPr>
        <b/>
        <vertAlign val="subscript"/>
        <sz val="11"/>
        <color rgb="FFFF0000"/>
        <rFont val="Calibri"/>
        <family val="2"/>
        <charset val="238"/>
        <scheme val="minor"/>
      </rPr>
      <t>NIT,D</t>
    </r>
    <r>
      <rPr>
        <sz val="11"/>
        <color theme="1"/>
        <rFont val="Calibri"/>
        <family val="2"/>
        <charset val="238"/>
        <scheme val="minor"/>
      </rPr>
      <t xml:space="preserve"> (kWh)</t>
    </r>
  </si>
  <si>
    <t>Povprečna dnevna zakupljena zmogljivost v letu (kWh/dan)</t>
  </si>
  <si>
    <t>Povprečna letna TZ v letu  (kWh/dan)</t>
  </si>
  <si>
    <r>
      <t xml:space="preserve">Povprečna dnevna  </t>
    </r>
    <r>
      <rPr>
        <b/>
        <sz val="11"/>
        <color rgb="FFFF0000"/>
        <rFont val="Calibri"/>
        <family val="2"/>
        <charset val="238"/>
        <scheme val="minor"/>
      </rPr>
      <t>PK</t>
    </r>
    <r>
      <rPr>
        <b/>
        <vertAlign val="subscript"/>
        <sz val="11"/>
        <color rgb="FFFF0000"/>
        <rFont val="Calibri"/>
        <family val="2"/>
        <charset val="238"/>
        <scheme val="minor"/>
      </rPr>
      <t xml:space="preserve">NIT </t>
    </r>
    <r>
      <rPr>
        <sz val="11"/>
        <color theme="1"/>
        <rFont val="Calibri"/>
        <family val="2"/>
        <charset val="238"/>
        <scheme val="minor"/>
      </rPr>
      <t xml:space="preserve"> v letu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(kWh/dan)</t>
    </r>
  </si>
  <si>
    <r>
      <t xml:space="preserve">Povprečna dnevna </t>
    </r>
    <r>
      <rPr>
        <b/>
        <sz val="11"/>
        <color rgb="FFFF0000"/>
        <rFont val="Calibri"/>
        <family val="2"/>
        <charset val="238"/>
        <scheme val="minor"/>
      </rPr>
      <t>TZ</t>
    </r>
    <r>
      <rPr>
        <b/>
        <vertAlign val="subscript"/>
        <sz val="11"/>
        <color rgb="FFFF0000"/>
        <rFont val="Calibri"/>
        <family val="2"/>
        <charset val="238"/>
        <scheme val="minor"/>
      </rPr>
      <t>NIT</t>
    </r>
    <r>
      <rPr>
        <sz val="11"/>
        <rFont val="Calibri"/>
        <family val="2"/>
        <charset val="238"/>
        <scheme val="minor"/>
      </rPr>
      <t xml:space="preserve"> v letu </t>
    </r>
    <r>
      <rPr>
        <sz val="11"/>
        <color theme="1"/>
        <rFont val="Calibri"/>
        <family val="2"/>
        <charset val="238"/>
        <scheme val="minor"/>
      </rPr>
      <t>(kWh/dan)</t>
    </r>
  </si>
  <si>
    <t>Letna prenesena količina pri povprečni letni TZ (kWh)</t>
  </si>
  <si>
    <r>
      <t xml:space="preserve">Letna prenesena količina pri povprečni letni TZ </t>
    </r>
    <r>
      <rPr>
        <b/>
        <sz val="11"/>
        <color rgb="FFFF0000"/>
        <rFont val="Calibri"/>
        <family val="2"/>
        <charset val="238"/>
        <scheme val="minor"/>
      </rPr>
      <t>QT</t>
    </r>
    <r>
      <rPr>
        <b/>
        <vertAlign val="subscript"/>
        <sz val="11"/>
        <color rgb="FFFF0000"/>
        <rFont val="Calibri"/>
        <family val="2"/>
        <charset val="238"/>
        <scheme val="minor"/>
      </rPr>
      <t>NIT,L</t>
    </r>
    <r>
      <rPr>
        <sz val="11"/>
        <color theme="1"/>
        <rFont val="Calibri"/>
        <family val="2"/>
        <charset val="238"/>
        <scheme val="minor"/>
      </rPr>
      <t xml:space="preserve"> (kWh)</t>
    </r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</si>
  <si>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H</t>
    </r>
    <r>
      <rPr>
        <sz val="11"/>
        <color theme="1"/>
        <rFont val="Calibri"/>
        <family val="2"/>
        <charset val="238"/>
        <scheme val="minor"/>
      </rPr>
      <t xml:space="preserve">   &lt;  </t>
    </r>
  </si>
  <si>
    <r>
      <rPr>
        <sz val="11"/>
        <color theme="1"/>
        <rFont val="Symbol"/>
        <family val="1"/>
        <charset val="2"/>
      </rPr>
      <t xml:space="preserve">£  </t>
    </r>
    <r>
      <rPr>
        <sz val="11"/>
        <color theme="1"/>
        <rFont val="Calibri"/>
        <family val="2"/>
        <charset val="238"/>
        <scheme val="minor"/>
      </rPr>
      <t xml:space="preserve"> f</t>
    </r>
    <r>
      <rPr>
        <vertAlign val="subscript"/>
        <sz val="11"/>
        <color theme="1"/>
        <rFont val="Calibri"/>
        <family val="2"/>
        <charset val="238"/>
        <scheme val="minor"/>
      </rPr>
      <t>H</t>
    </r>
    <r>
      <rPr>
        <sz val="11"/>
        <color theme="1"/>
        <rFont val="Calibri"/>
        <family val="2"/>
        <charset val="238"/>
        <scheme val="minor"/>
      </rPr>
      <t xml:space="preserve">  &lt;   </t>
    </r>
  </si>
  <si>
    <r>
      <rPr>
        <sz val="11"/>
        <color theme="1"/>
        <rFont val="Symbol"/>
        <family val="1"/>
        <charset val="2"/>
      </rPr>
      <t xml:space="preserve">£  </t>
    </r>
    <r>
      <rPr>
        <sz val="11"/>
        <color theme="1"/>
        <rFont val="Calibri"/>
        <family val="2"/>
        <charset val="238"/>
        <scheme val="minor"/>
      </rPr>
      <t xml:space="preserve"> f</t>
    </r>
    <r>
      <rPr>
        <vertAlign val="subscript"/>
        <sz val="11"/>
        <color theme="1"/>
        <rFont val="Calibri"/>
        <family val="2"/>
        <charset val="238"/>
        <scheme val="minor"/>
      </rPr>
      <t>H</t>
    </r>
    <r>
      <rPr>
        <sz val="11"/>
        <color theme="1"/>
        <rFont val="Calibri"/>
        <family val="2"/>
        <charset val="238"/>
        <scheme val="minor"/>
      </rPr>
      <t xml:space="preserve">  </t>
    </r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</si>
  <si>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 xml:space="preserve">   &lt;  </t>
    </r>
  </si>
  <si>
    <r>
      <rPr>
        <sz val="11"/>
        <color theme="1"/>
        <rFont val="Symbol"/>
        <family val="1"/>
        <charset val="2"/>
      </rPr>
      <t xml:space="preserve">£  </t>
    </r>
    <r>
      <rPr>
        <sz val="11"/>
        <color theme="1"/>
        <rFont val="Calibri"/>
        <family val="2"/>
        <charset val="238"/>
        <scheme val="minor"/>
      </rPr>
      <t xml:space="preserve"> f</t>
    </r>
    <r>
      <rPr>
        <vertAlign val="subscript"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 xml:space="preserve">  &lt;   </t>
    </r>
  </si>
  <si>
    <r>
      <rPr>
        <sz val="11"/>
        <color theme="1"/>
        <rFont val="Symbol"/>
        <family val="1"/>
        <charset val="2"/>
      </rPr>
      <t xml:space="preserve">£  </t>
    </r>
    <r>
      <rPr>
        <sz val="11"/>
        <color theme="1"/>
        <rFont val="Calibri"/>
        <family val="2"/>
        <charset val="238"/>
        <scheme val="minor"/>
      </rPr>
      <t xml:space="preserve"> f</t>
    </r>
    <r>
      <rPr>
        <vertAlign val="subscript"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 xml:space="preserve">  </t>
    </r>
  </si>
  <si>
    <r>
      <t xml:space="preserve">Faktor učinkovitosti uporabe hrbtenice prenosnega sistema              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f</t>
    </r>
    <r>
      <rPr>
        <b/>
        <vertAlign val="subscript"/>
        <sz val="14"/>
        <rFont val="Calibri"/>
        <family val="2"/>
        <charset val="238"/>
        <scheme val="minor"/>
      </rPr>
      <t>H</t>
    </r>
  </si>
  <si>
    <r>
      <t xml:space="preserve">Faktor učinkovitosti uporabe regionalnih vodov prenosnega sistema                                                        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f</t>
    </r>
    <r>
      <rPr>
        <b/>
        <vertAlign val="subscript"/>
        <sz val="14"/>
        <rFont val="Calibri"/>
        <family val="2"/>
        <charset val="238"/>
        <scheme val="minor"/>
      </rPr>
      <t>R</t>
    </r>
  </si>
  <si>
    <r>
      <t xml:space="preserve">Faktor reguliranega donosa na OS hrbtenice prenosnega sistema                          </t>
    </r>
    <r>
      <rPr>
        <sz val="14"/>
        <rFont val="Calibri"/>
        <family val="2"/>
        <charset val="238"/>
        <scheme val="minor"/>
      </rPr>
      <t xml:space="preserve">   </t>
    </r>
    <r>
      <rPr>
        <b/>
        <sz val="14"/>
        <rFont val="Calibri"/>
        <family val="2"/>
        <charset val="238"/>
        <scheme val="minor"/>
      </rPr>
      <t>f</t>
    </r>
    <r>
      <rPr>
        <b/>
        <vertAlign val="subscript"/>
        <sz val="14"/>
        <rFont val="Calibri"/>
        <family val="2"/>
        <charset val="238"/>
        <scheme val="minor"/>
      </rPr>
      <t>RDS,H</t>
    </r>
  </si>
  <si>
    <r>
      <t xml:space="preserve">Faktor reguliranega donosa na OS regionalnih vodov prenosnega sistema                         </t>
    </r>
    <r>
      <rPr>
        <sz val="14"/>
        <rFont val="Calibri"/>
        <family val="2"/>
        <charset val="238"/>
        <scheme val="minor"/>
      </rPr>
      <t xml:space="preserve">   </t>
    </r>
    <r>
      <rPr>
        <b/>
        <sz val="14"/>
        <rFont val="Calibri"/>
        <family val="2"/>
        <charset val="238"/>
        <scheme val="minor"/>
      </rPr>
      <t>f</t>
    </r>
    <r>
      <rPr>
        <b/>
        <vertAlign val="subscript"/>
        <sz val="14"/>
        <rFont val="Calibri"/>
        <family val="2"/>
        <charset val="238"/>
        <scheme val="minor"/>
      </rPr>
      <t>RDS,R</t>
    </r>
  </si>
  <si>
    <t>Datum konične obremenitve skupnega izstopa v RS</t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</si>
  <si>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  &lt;  </t>
    </r>
  </si>
  <si>
    <r>
      <t xml:space="preserve">Faktor učinkovitosti uporabe načrtovane nove prenosne infrastrukture                                                        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f</t>
    </r>
    <r>
      <rPr>
        <b/>
        <vertAlign val="subscript"/>
        <sz val="14"/>
        <rFont val="Calibri"/>
        <family val="2"/>
        <charset val="238"/>
        <scheme val="minor"/>
      </rPr>
      <t>N</t>
    </r>
  </si>
  <si>
    <r>
      <rPr>
        <sz val="11"/>
        <color theme="1"/>
        <rFont val="Symbol"/>
        <family val="1"/>
        <charset val="2"/>
      </rPr>
      <t xml:space="preserve">£  </t>
    </r>
    <r>
      <rPr>
        <sz val="11"/>
        <color theme="1"/>
        <rFont val="Calibri"/>
        <family val="2"/>
        <charset val="238"/>
        <scheme val="minor"/>
      </rPr>
      <t xml:space="preserve"> f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 &lt;   </t>
    </r>
  </si>
  <si>
    <r>
      <rPr>
        <sz val="11"/>
        <color theme="1"/>
        <rFont val="Symbol"/>
        <family val="1"/>
        <charset val="2"/>
      </rPr>
      <t xml:space="preserve">£  </t>
    </r>
    <r>
      <rPr>
        <sz val="11"/>
        <color theme="1"/>
        <rFont val="Calibri"/>
        <family val="2"/>
        <charset val="238"/>
        <scheme val="minor"/>
      </rPr>
      <t xml:space="preserve"> f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</si>
  <si>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L</t>
  </si>
  <si>
    <t>L+1</t>
  </si>
  <si>
    <t>L+2</t>
  </si>
  <si>
    <t>L+3</t>
  </si>
  <si>
    <t>L+4</t>
  </si>
  <si>
    <t>L+5</t>
  </si>
  <si>
    <t>L+6</t>
  </si>
  <si>
    <t>L+7</t>
  </si>
  <si>
    <t>L+8</t>
  </si>
  <si>
    <t>L+9</t>
  </si>
  <si>
    <t>L+10</t>
  </si>
  <si>
    <t>L+11</t>
  </si>
  <si>
    <t>L+12</t>
  </si>
  <si>
    <t>L+13</t>
  </si>
  <si>
    <t>L+14</t>
  </si>
  <si>
    <r>
      <t xml:space="preserve">Faktor reguliranega donosa na OS nove prenosne infrastrukture                           </t>
    </r>
    <r>
      <rPr>
        <sz val="14"/>
        <rFont val="Calibri"/>
        <family val="2"/>
        <charset val="238"/>
        <scheme val="minor"/>
      </rPr>
      <t xml:space="preserve">   </t>
    </r>
    <r>
      <rPr>
        <b/>
        <sz val="14"/>
        <rFont val="Calibri"/>
        <family val="2"/>
        <charset val="238"/>
        <scheme val="minor"/>
      </rPr>
      <t>f</t>
    </r>
    <r>
      <rPr>
        <b/>
        <vertAlign val="subscript"/>
        <sz val="14"/>
        <rFont val="Calibri"/>
        <family val="2"/>
        <charset val="238"/>
        <scheme val="minor"/>
      </rPr>
      <t>RDS,N</t>
    </r>
  </si>
  <si>
    <t>Povprečna zakupljena zmogljivost točke [kWh/dan]</t>
  </si>
  <si>
    <t>Notranja izstopna točka</t>
  </si>
  <si>
    <t>Prenesena količina zemeljskega plina skozi točko v dnevu konične obremenitve [MWh]</t>
  </si>
  <si>
    <t>PVT Ceršak</t>
  </si>
  <si>
    <t>PVT Rogatec</t>
  </si>
  <si>
    <t>PVT Šempeter</t>
  </si>
  <si>
    <t>PIT Rogatec</t>
  </si>
  <si>
    <t>PIT Šempeter</t>
  </si>
  <si>
    <r>
      <t xml:space="preserve">Datum konične obremenitve hrbtenice PS </t>
    </r>
    <r>
      <rPr>
        <i/>
        <sz val="11"/>
        <color theme="1"/>
        <rFont val="Calibri"/>
        <family val="2"/>
        <charset val="238"/>
        <scheme val="minor"/>
      </rPr>
      <t>(dk</t>
    </r>
    <r>
      <rPr>
        <i/>
        <vertAlign val="subscript"/>
        <sz val="11"/>
        <color theme="1"/>
        <rFont val="Calibri"/>
        <family val="2"/>
        <charset val="238"/>
        <scheme val="minor"/>
      </rPr>
      <t>H</t>
    </r>
    <r>
      <rPr>
        <i/>
        <sz val="11"/>
        <color theme="1"/>
        <rFont val="Calibri"/>
        <family val="2"/>
        <charset val="238"/>
        <scheme val="minor"/>
      </rPr>
      <t>)</t>
    </r>
  </si>
  <si>
    <r>
      <t xml:space="preserve">Prenesena količina v dnevu konične obremenitve hrbtenice PS  </t>
    </r>
    <r>
      <rPr>
        <sz val="11"/>
        <color theme="1"/>
        <rFont val="Calibri"/>
        <family val="2"/>
        <charset val="238"/>
      </rPr>
      <t>[</t>
    </r>
    <r>
      <rPr>
        <sz val="11"/>
        <color theme="1"/>
        <rFont val="Calibri"/>
        <family val="2"/>
        <charset val="238"/>
        <scheme val="minor"/>
      </rPr>
      <t>kWh]</t>
    </r>
  </si>
  <si>
    <t>Dnevno prenesena količina pri povprečni TK [kWh]</t>
  </si>
  <si>
    <t>Letno prenesena količina [kWh]</t>
  </si>
  <si>
    <t>Letno prenesena količina pri povprečni tehnični zmogljivosti TK  [kWh]</t>
  </si>
  <si>
    <r>
      <t xml:space="preserve">Povprečna zakupljena zmogljivost PK </t>
    </r>
    <r>
      <rPr>
        <sz val="11"/>
        <color theme="1"/>
        <rFont val="Calibri"/>
        <family val="2"/>
        <charset val="238"/>
      </rPr>
      <t>[</t>
    </r>
    <r>
      <rPr>
        <sz val="11"/>
        <color theme="1"/>
        <rFont val="Calibri"/>
        <family val="2"/>
        <charset val="238"/>
        <scheme val="minor"/>
      </rPr>
      <t>kWh/dan</t>
    </r>
    <r>
      <rPr>
        <sz val="11"/>
        <color theme="1"/>
        <rFont val="Calibri"/>
        <family val="2"/>
        <charset val="238"/>
      </rPr>
      <t>]</t>
    </r>
  </si>
  <si>
    <t>Povprečna tehnična zmogljivost TK  [kWh/dan]</t>
  </si>
  <si>
    <r>
      <t xml:space="preserve">Vsota prenesenih količin skozi notranje izstopne točke v dnevu </t>
    </r>
    <r>
      <rPr>
        <i/>
        <sz val="11"/>
        <color theme="1"/>
        <rFont val="Calibri"/>
        <family val="2"/>
        <charset val="238"/>
        <scheme val="minor"/>
      </rPr>
      <t>dk</t>
    </r>
    <r>
      <rPr>
        <i/>
        <vertAlign val="subscript"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</rPr>
      <t>[</t>
    </r>
    <r>
      <rPr>
        <sz val="11"/>
        <color theme="1"/>
        <rFont val="Calibri"/>
        <family val="2"/>
        <charset val="238"/>
        <scheme val="minor"/>
      </rPr>
      <t>kWh]</t>
    </r>
  </si>
  <si>
    <t>Vsota dnevno prenesenih količin skozi notranjo izstopno točko pri TK  [kWh]</t>
  </si>
  <si>
    <t>Vsota prenesenih količin pri tehničnih zmogljivostih notranjih izstopnih točk   [kWh]</t>
  </si>
  <si>
    <r>
      <t xml:space="preserve">Vsota prenesenih količin skozi notranje izstopne točke        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[kWh]</t>
    </r>
  </si>
  <si>
    <r>
      <t>Vsota povprečnih zakupljenih zmogljivosti notranjih izstopnih točk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</rPr>
      <t>[</t>
    </r>
    <r>
      <rPr>
        <sz val="11"/>
        <color theme="1"/>
        <rFont val="Calibri"/>
        <family val="2"/>
        <charset val="238"/>
        <scheme val="minor"/>
      </rPr>
      <t>kWh/dan]</t>
    </r>
  </si>
  <si>
    <t>Vsota tehničnih zmogljivosti notranjih izstopnih točk [kWh/dan]</t>
  </si>
  <si>
    <r>
      <t xml:space="preserve">Vsota načrtovanih zakupljenih zmogljivosti vstopno/izstopnih točk 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[kWh/dan]</t>
    </r>
  </si>
  <si>
    <t>Tehnična zmogljivost nove prenosne infrastrukture [kWh/dan]</t>
  </si>
  <si>
    <t>PVT CERŠAK</t>
  </si>
  <si>
    <t>PIT ROGATEC</t>
  </si>
  <si>
    <t>PVT ROGATEC</t>
  </si>
  <si>
    <t>PIT ŠEMPETER</t>
  </si>
  <si>
    <t>PVT ŠEMPETER</t>
  </si>
  <si>
    <t>Oznaka točke</t>
  </si>
  <si>
    <t>Opis točke</t>
  </si>
  <si>
    <t>Povprečna tehnična zmogljivost točke                                                      TK [kWh/dan]</t>
  </si>
  <si>
    <t>NABOR PODATKOV ZA NAMEN POSVETOVALNEGA DOKUMENTA</t>
  </si>
  <si>
    <t>NOTRANJE IZSTOPNE TOČKE</t>
  </si>
  <si>
    <t>Vsota vrednosti posameznih izstopnih točk znotraj RS</t>
  </si>
  <si>
    <t xml:space="preserve">Nova prenosna infrastruktura </t>
  </si>
  <si>
    <t>METODOLOGIJA IZRAČUNA UČINKOVITOSTI UPORABE PRENOSNEGA SISTEMA ZEMELJSKEGA PLINA</t>
  </si>
  <si>
    <t>FAKTOR UČINKOVITOSTI UPORABE HRBTENICE PRENOSNEGA SISTEMA</t>
  </si>
  <si>
    <t>FAKTOR UČINKOVITOSTI UPORABE REGIONALNIH VODOVE PRENOSNEGA SISTEMA</t>
  </si>
  <si>
    <t>FAKTOR UČINKOVITOSTI UPORABE NOVE PRENOSNE INFRASTRUKTURE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</si>
</sst>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\ _€_-;\-* #,##0.00\ _€_-;_-* &quot;-&quot;??\ _€_-;_-@_-"/>
    <numFmt numFmtId="165" formatCode="#,##0_ ;\-#,##0\ "/>
    <numFmt numFmtId="166" formatCode="0.000"/>
    <numFmt numFmtId="168" formatCode="0.0%"/>
    <numFmt numFmtId="170" formatCode="#,##0.00000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.5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1"/>
      <color rgb="FFFF0000"/>
      <name val="Verdana"/>
      <family val="2"/>
      <charset val="238"/>
    </font>
    <font>
      <b/>
      <vertAlign val="subscript"/>
      <sz val="11"/>
      <color rgb="FFFF0000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vertAlign val="subscript"/>
      <sz val="10"/>
      <color rgb="FFFF0000"/>
      <name val="Verdana"/>
      <family val="2"/>
      <charset val="238"/>
    </font>
    <font>
      <b/>
      <vertAlign val="subscript"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9"/>
      <color indexed="81"/>
      <name val="Segoe UI"/>
      <charset val="1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bscript"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1"/>
      <name val="Segoe UI"/>
      <family val="2"/>
      <charset val="238"/>
    </font>
    <font>
      <b/>
      <sz val="11"/>
      <color indexed="81"/>
      <name val="Segoe U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vertAlign val="subscript"/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sz val="11"/>
      <color theme="1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5"/>
      <color theme="1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rgb="FF000000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rgb="FF000000"/>
      </left>
      <right/>
      <top style="hair">
        <color auto="1"/>
      </top>
      <bottom style="medium">
        <color rgb="FF000000"/>
      </bottom>
      <diagonal/>
    </border>
    <border>
      <left style="hair">
        <color auto="1"/>
      </left>
      <right/>
      <top style="hair">
        <color auto="1"/>
      </top>
      <bottom style="medium">
        <color rgb="FF000000"/>
      </bottom>
      <diagonal/>
    </border>
    <border>
      <left style="thin">
        <color indexed="64"/>
      </left>
      <right/>
      <top style="hair">
        <color auto="1"/>
      </top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Border="1"/>
    <xf numFmtId="3" fontId="0" fillId="0" borderId="9" xfId="0" applyNumberFormat="1" applyBorder="1"/>
    <xf numFmtId="0" fontId="0" fillId="0" borderId="0" xfId="0" applyAlignment="1">
      <alignment horizontal="right"/>
    </xf>
    <xf numFmtId="2" fontId="0" fillId="0" borderId="0" xfId="0" applyNumberFormat="1"/>
    <xf numFmtId="4" fontId="0" fillId="5" borderId="9" xfId="0" applyNumberFormat="1" applyFill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3" fontId="0" fillId="0" borderId="13" xfId="0" applyNumberFormat="1" applyBorder="1"/>
    <xf numFmtId="3" fontId="0" fillId="7" borderId="16" xfId="0" applyNumberFormat="1" applyFill="1" applyBorder="1"/>
    <xf numFmtId="0" fontId="0" fillId="2" borderId="21" xfId="0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3" fontId="0" fillId="0" borderId="21" xfId="0" applyNumberFormat="1" applyBorder="1"/>
    <xf numFmtId="0" fontId="8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3" fontId="0" fillId="7" borderId="11" xfId="0" applyNumberFormat="1" applyFill="1" applyBorder="1"/>
    <xf numFmtId="0" fontId="0" fillId="3" borderId="11" xfId="0" applyFill="1" applyBorder="1" applyAlignment="1">
      <alignment horizontal="center"/>
    </xf>
    <xf numFmtId="14" fontId="0" fillId="0" borderId="17" xfId="0" applyNumberFormat="1" applyBorder="1"/>
    <xf numFmtId="0" fontId="0" fillId="6" borderId="1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" fontId="0" fillId="5" borderId="13" xfId="0" applyNumberFormat="1" applyFill="1" applyBorder="1"/>
    <xf numFmtId="0" fontId="0" fillId="2" borderId="10" xfId="0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0" fillId="0" borderId="26" xfId="0" applyBorder="1"/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0" xfId="0" applyFill="1"/>
    <xf numFmtId="3" fontId="0" fillId="9" borderId="9" xfId="0" applyNumberFormat="1" applyFill="1" applyBorder="1"/>
    <xf numFmtId="0" fontId="11" fillId="2" borderId="13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0" fillId="5" borderId="0" xfId="0" applyFill="1"/>
    <xf numFmtId="4" fontId="0" fillId="5" borderId="0" xfId="0" applyNumberFormat="1" applyFill="1"/>
    <xf numFmtId="0" fontId="0" fillId="5" borderId="27" xfId="0" applyFill="1" applyBorder="1"/>
    <xf numFmtId="4" fontId="0" fillId="5" borderId="27" xfId="0" applyNumberFormat="1" applyFill="1" applyBorder="1"/>
    <xf numFmtId="0" fontId="0" fillId="5" borderId="8" xfId="0" applyFill="1" applyBorder="1"/>
    <xf numFmtId="4" fontId="0" fillId="5" borderId="8" xfId="0" applyNumberFormat="1" applyFill="1" applyBorder="1"/>
    <xf numFmtId="2" fontId="0" fillId="5" borderId="27" xfId="0" applyNumberFormat="1" applyFill="1" applyBorder="1"/>
    <xf numFmtId="0" fontId="0" fillId="5" borderId="27" xfId="0" applyFill="1" applyBorder="1" applyAlignment="1"/>
    <xf numFmtId="0" fontId="0" fillId="2" borderId="9" xfId="0" applyFill="1" applyBorder="1" applyAlignment="1">
      <alignment horizontal="center" vertical="center" wrapText="1"/>
    </xf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0" xfId="0" applyFill="1"/>
    <xf numFmtId="0" fontId="14" fillId="0" borderId="0" xfId="0" applyFont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0" fillId="0" borderId="34" xfId="0" applyFill="1" applyBorder="1"/>
    <xf numFmtId="2" fontId="0" fillId="0" borderId="35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3" fontId="0" fillId="0" borderId="0" xfId="0" applyNumberFormat="1"/>
    <xf numFmtId="168" fontId="2" fillId="0" borderId="0" xfId="2" applyNumberFormat="1" applyFont="1" applyAlignment="1" applyProtection="1">
      <alignment horizontal="left"/>
    </xf>
    <xf numFmtId="3" fontId="2" fillId="0" borderId="0" xfId="0" applyNumberFormat="1" applyFont="1" applyAlignment="1" applyProtection="1">
      <alignment vertical="center"/>
    </xf>
    <xf numFmtId="168" fontId="2" fillId="0" borderId="0" xfId="2" applyNumberFormat="1" applyFont="1" applyAlignment="1" applyProtection="1">
      <alignment vertical="center"/>
    </xf>
    <xf numFmtId="4" fontId="0" fillId="0" borderId="0" xfId="0" applyNumberFormat="1"/>
    <xf numFmtId="170" fontId="0" fillId="0" borderId="0" xfId="0" applyNumberFormat="1"/>
    <xf numFmtId="0" fontId="0" fillId="0" borderId="34" xfId="0" applyBorder="1"/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21" xfId="0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3" fontId="0" fillId="10" borderId="9" xfId="0" applyNumberFormat="1" applyFill="1" applyBorder="1"/>
    <xf numFmtId="0" fontId="0" fillId="10" borderId="9" xfId="0" applyFill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3" fontId="0" fillId="3" borderId="13" xfId="0" applyNumberFormat="1" applyFill="1" applyBorder="1"/>
    <xf numFmtId="3" fontId="0" fillId="4" borderId="9" xfId="0" applyNumberFormat="1" applyFill="1" applyBorder="1"/>
    <xf numFmtId="3" fontId="0" fillId="3" borderId="9" xfId="0" applyNumberFormat="1" applyFill="1" applyBorder="1"/>
    <xf numFmtId="3" fontId="0" fillId="3" borderId="21" xfId="0" applyNumberFormat="1" applyFill="1" applyBorder="1"/>
    <xf numFmtId="3" fontId="0" fillId="3" borderId="16" xfId="0" applyNumberFormat="1" applyFill="1" applyBorder="1"/>
    <xf numFmtId="3" fontId="0" fillId="3" borderId="11" xfId="0" applyNumberFormat="1" applyFill="1" applyBorder="1"/>
    <xf numFmtId="4" fontId="0" fillId="3" borderId="9" xfId="0" applyNumberFormat="1" applyFill="1" applyBorder="1"/>
    <xf numFmtId="0" fontId="0" fillId="3" borderId="0" xfId="0" applyFill="1"/>
    <xf numFmtId="4" fontId="0" fillId="3" borderId="13" xfId="0" applyNumberFormat="1" applyFill="1" applyBorder="1"/>
    <xf numFmtId="0" fontId="0" fillId="7" borderId="9" xfId="0" applyFill="1" applyBorder="1"/>
    <xf numFmtId="4" fontId="0" fillId="7" borderId="9" xfId="0" applyNumberFormat="1" applyFill="1" applyBorder="1"/>
    <xf numFmtId="0" fontId="0" fillId="2" borderId="38" xfId="0" applyFill="1" applyBorder="1"/>
    <xf numFmtId="0" fontId="0" fillId="2" borderId="40" xfId="0" applyFill="1" applyBorder="1"/>
    <xf numFmtId="0" fontId="0" fillId="2" borderId="36" xfId="0" applyFill="1" applyBorder="1"/>
    <xf numFmtId="0" fontId="0" fillId="2" borderId="41" xfId="0" applyFill="1" applyBorder="1"/>
    <xf numFmtId="0" fontId="0" fillId="2" borderId="0" xfId="0" applyFill="1" applyBorder="1"/>
    <xf numFmtId="0" fontId="0" fillId="2" borderId="42" xfId="0" applyFill="1" applyBorder="1"/>
    <xf numFmtId="0" fontId="0" fillId="2" borderId="2" xfId="0" applyFill="1" applyBorder="1"/>
    <xf numFmtId="0" fontId="0" fillId="2" borderId="43" xfId="0" applyFill="1" applyBorder="1"/>
    <xf numFmtId="0" fontId="0" fillId="2" borderId="32" xfId="0" applyFill="1" applyBorder="1"/>
    <xf numFmtId="0" fontId="0" fillId="2" borderId="44" xfId="0" applyFill="1" applyBorder="1"/>
    <xf numFmtId="0" fontId="0" fillId="2" borderId="12" xfId="0" applyFill="1" applyBorder="1"/>
    <xf numFmtId="0" fontId="0" fillId="3" borderId="26" xfId="0" applyFill="1" applyBorder="1"/>
    <xf numFmtId="14" fontId="0" fillId="3" borderId="9" xfId="0" applyNumberFormat="1" applyFill="1" applyBorder="1"/>
    <xf numFmtId="0" fontId="6" fillId="0" borderId="8" xfId="0" applyFont="1" applyBorder="1" applyAlignment="1" applyProtection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4" fontId="0" fillId="2" borderId="44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0" fontId="0" fillId="2" borderId="4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4" fontId="0" fillId="2" borderId="12" xfId="0" applyNumberFormat="1" applyFill="1" applyBorder="1" applyAlignment="1">
      <alignment horizontal="center" vertical="center"/>
    </xf>
    <xf numFmtId="0" fontId="0" fillId="2" borderId="44" xfId="0" applyFill="1" applyBorder="1" applyAlignment="1">
      <alignment vertical="center"/>
    </xf>
    <xf numFmtId="166" fontId="0" fillId="2" borderId="45" xfId="0" applyNumberFormat="1" applyFill="1" applyBorder="1" applyAlignment="1">
      <alignment horizontal="center" vertical="top"/>
    </xf>
    <xf numFmtId="0" fontId="14" fillId="2" borderId="10" xfId="0" applyFont="1" applyFill="1" applyBorder="1" applyAlignment="1">
      <alignment horizontal="center" vertical="center" wrapText="1"/>
    </xf>
    <xf numFmtId="0" fontId="14" fillId="0" borderId="48" xfId="0" applyFont="1" applyBorder="1" applyAlignment="1" applyProtection="1">
      <alignment horizontal="center" vertical="center" wrapText="1"/>
    </xf>
    <xf numFmtId="0" fontId="14" fillId="0" borderId="43" xfId="0" applyFont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49" xfId="0" applyFont="1" applyFill="1" applyBorder="1" applyAlignment="1" applyProtection="1">
      <alignment horizontal="center" vertical="center" wrapText="1"/>
    </xf>
    <xf numFmtId="0" fontId="14" fillId="2" borderId="50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5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52" xfId="0" applyFont="1" applyFill="1" applyBorder="1" applyAlignment="1" applyProtection="1">
      <alignment horizontal="center" vertical="center" wrapText="1"/>
    </xf>
    <xf numFmtId="0" fontId="14" fillId="2" borderId="53" xfId="0" applyFont="1" applyFill="1" applyBorder="1" applyAlignment="1" applyProtection="1">
      <alignment horizontal="center" vertical="center" wrapText="1"/>
    </xf>
    <xf numFmtId="0" fontId="14" fillId="2" borderId="54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14" fillId="2" borderId="55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56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9" fillId="11" borderId="57" xfId="0" applyFont="1" applyFill="1" applyBorder="1" applyAlignment="1" applyProtection="1">
      <alignment horizontal="center" vertical="center"/>
    </xf>
    <xf numFmtId="0" fontId="29" fillId="11" borderId="58" xfId="0" applyFont="1" applyFill="1" applyBorder="1" applyAlignment="1" applyProtection="1">
      <alignment horizontal="center" vertical="center"/>
    </xf>
    <xf numFmtId="0" fontId="29" fillId="11" borderId="59" xfId="0" applyFont="1" applyFill="1" applyBorder="1" applyAlignment="1" applyProtection="1">
      <alignment horizontal="center" vertical="center"/>
    </xf>
    <xf numFmtId="0" fontId="32" fillId="12" borderId="0" xfId="0" applyFont="1" applyFill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9" fillId="12" borderId="0" xfId="0" applyFont="1" applyFill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4" fontId="0" fillId="7" borderId="11" xfId="0" applyNumberFormat="1" applyFill="1" applyBorder="1" applyAlignment="1">
      <alignment horizontal="right"/>
    </xf>
    <xf numFmtId="4" fontId="0" fillId="7" borderId="13" xfId="0" applyNumberFormat="1" applyFill="1" applyBorder="1" applyAlignment="1">
      <alignment horizontal="right"/>
    </xf>
    <xf numFmtId="0" fontId="22" fillId="0" borderId="8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14" fillId="3" borderId="61" xfId="0" applyFont="1" applyFill="1" applyBorder="1" applyAlignment="1">
      <alignment horizontal="left" vertical="center" indent="1"/>
    </xf>
    <xf numFmtId="0" fontId="14" fillId="3" borderId="62" xfId="0" applyFont="1" applyFill="1" applyBorder="1" applyAlignment="1">
      <alignment horizontal="left" vertical="center" indent="1"/>
    </xf>
    <xf numFmtId="165" fontId="14" fillId="3" borderId="18" xfId="1" applyNumberFormat="1" applyFont="1" applyFill="1" applyBorder="1" applyAlignment="1">
      <alignment vertical="center"/>
    </xf>
    <xf numFmtId="165" fontId="14" fillId="3" borderId="62" xfId="1" applyNumberFormat="1" applyFont="1" applyFill="1" applyBorder="1" applyAlignment="1">
      <alignment vertical="center"/>
    </xf>
    <xf numFmtId="3" fontId="14" fillId="3" borderId="18" xfId="1" applyNumberFormat="1" applyFont="1" applyFill="1" applyBorder="1" applyAlignment="1">
      <alignment vertical="center"/>
    </xf>
    <xf numFmtId="3" fontId="14" fillId="3" borderId="62" xfId="1" applyNumberFormat="1" applyFont="1" applyFill="1" applyBorder="1" applyAlignment="1">
      <alignment vertical="center"/>
    </xf>
    <xf numFmtId="3" fontId="14" fillId="3" borderId="63" xfId="1" applyNumberFormat="1" applyFont="1" applyFill="1" applyBorder="1" applyAlignment="1">
      <alignment vertical="center"/>
    </xf>
    <xf numFmtId="0" fontId="14" fillId="3" borderId="64" xfId="0" applyFont="1" applyFill="1" applyBorder="1" applyAlignment="1">
      <alignment horizontal="left" vertical="center" indent="1"/>
    </xf>
    <xf numFmtId="0" fontId="14" fillId="3" borderId="65" xfId="0" applyFont="1" applyFill="1" applyBorder="1" applyAlignment="1">
      <alignment horizontal="left" vertical="center" indent="1"/>
    </xf>
    <xf numFmtId="165" fontId="14" fillId="3" borderId="66" xfId="1" applyNumberFormat="1" applyFont="1" applyFill="1" applyBorder="1" applyAlignment="1">
      <alignment vertical="center"/>
    </xf>
    <xf numFmtId="165" fontId="14" fillId="3" borderId="65" xfId="1" applyNumberFormat="1" applyFont="1" applyFill="1" applyBorder="1" applyAlignment="1">
      <alignment vertical="center"/>
    </xf>
    <xf numFmtId="3" fontId="14" fillId="3" borderId="66" xfId="1" applyNumberFormat="1" applyFont="1" applyFill="1" applyBorder="1" applyAlignment="1">
      <alignment vertical="center"/>
    </xf>
    <xf numFmtId="3" fontId="14" fillId="3" borderId="65" xfId="1" applyNumberFormat="1" applyFont="1" applyFill="1" applyBorder="1" applyAlignment="1">
      <alignment vertical="center"/>
    </xf>
    <xf numFmtId="3" fontId="14" fillId="3" borderId="67" xfId="1" applyNumberFormat="1" applyFont="1" applyFill="1" applyBorder="1" applyAlignment="1">
      <alignment vertical="center"/>
    </xf>
    <xf numFmtId="165" fontId="14" fillId="4" borderId="66" xfId="1" applyNumberFormat="1" applyFont="1" applyFill="1" applyBorder="1" applyAlignment="1">
      <alignment vertical="center"/>
    </xf>
    <xf numFmtId="165" fontId="14" fillId="4" borderId="65" xfId="1" applyNumberFormat="1" applyFont="1" applyFill="1" applyBorder="1" applyAlignment="1">
      <alignment vertical="center"/>
    </xf>
    <xf numFmtId="0" fontId="14" fillId="3" borderId="68" xfId="0" applyFont="1" applyFill="1" applyBorder="1" applyAlignment="1">
      <alignment horizontal="left" vertical="center" indent="1"/>
    </xf>
    <xf numFmtId="0" fontId="14" fillId="3" borderId="69" xfId="0" applyFont="1" applyFill="1" applyBorder="1" applyAlignment="1">
      <alignment horizontal="left" vertical="center" indent="1"/>
    </xf>
    <xf numFmtId="165" fontId="14" fillId="3" borderId="70" xfId="1" applyNumberFormat="1" applyFont="1" applyFill="1" applyBorder="1" applyAlignment="1">
      <alignment horizontal="right" vertical="center"/>
    </xf>
    <xf numFmtId="165" fontId="14" fillId="3" borderId="69" xfId="1" applyNumberFormat="1" applyFont="1" applyFill="1" applyBorder="1" applyAlignment="1">
      <alignment horizontal="right" vertical="center"/>
    </xf>
    <xf numFmtId="165" fontId="14" fillId="3" borderId="70" xfId="0" applyNumberFormat="1" applyFont="1" applyFill="1" applyBorder="1" applyAlignment="1">
      <alignment horizontal="right" vertical="center"/>
    </xf>
    <xf numFmtId="165" fontId="14" fillId="3" borderId="69" xfId="0" applyNumberFormat="1" applyFont="1" applyFill="1" applyBorder="1" applyAlignment="1">
      <alignment horizontal="right" vertical="center"/>
    </xf>
    <xf numFmtId="3" fontId="14" fillId="3" borderId="70" xfId="1" applyNumberFormat="1" applyFont="1" applyFill="1" applyBorder="1" applyAlignment="1">
      <alignment vertical="center"/>
    </xf>
    <xf numFmtId="3" fontId="14" fillId="3" borderId="69" xfId="1" applyNumberFormat="1" applyFont="1" applyFill="1" applyBorder="1" applyAlignment="1">
      <alignment vertical="center"/>
    </xf>
    <xf numFmtId="3" fontId="14" fillId="3" borderId="46" xfId="1" applyNumberFormat="1" applyFont="1" applyFill="1" applyBorder="1" applyAlignment="1">
      <alignment vertical="center"/>
    </xf>
  </cellXfs>
  <cellStyles count="3">
    <cellStyle name="Navadno" xfId="0" builtinId="0"/>
    <cellStyle name="Odstotek" xfId="2" builtinId="5"/>
    <cellStyle name="Vejica" xfId="1" builtinId="3"/>
  </cellStyles>
  <dxfs count="5">
    <dxf>
      <fill>
        <patternFill>
          <bgColor theme="2"/>
        </patternFill>
      </fill>
      <border>
        <top style="hair">
          <color auto="1"/>
        </top>
        <bottom style="hair">
          <color auto="1"/>
        </bottom>
      </border>
    </dxf>
    <dxf>
      <fill>
        <patternFill>
          <bgColor theme="2"/>
        </patternFill>
      </fill>
      <border>
        <top style="hair">
          <color auto="1"/>
        </top>
        <bottom style="hair">
          <color auto="1"/>
        </bottom>
      </border>
    </dxf>
    <dxf>
      <border>
        <top/>
        <bottom style="medium">
          <color auto="1"/>
        </bottom>
      </border>
    </dxf>
    <dxf>
      <fill>
        <patternFill>
          <bgColor theme="0" tint="-4.9989318521683403E-2"/>
        </patternFill>
      </fill>
      <border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AE_ZP_Input" pivot="0" count="5" xr9:uid="{00000000-0011-0000-FFFF-FFFF00000000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CCFFCC"/>
      <color rgb="FFFF9999"/>
      <color rgb="FFFFFFE7"/>
      <color rgb="FFFFCCC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100852</xdr:colOff>
      <xdr:row>0</xdr:row>
      <xdr:rowOff>56030</xdr:rowOff>
    </xdr:from>
    <xdr:to>
      <xdr:col>14</xdr:col>
      <xdr:colOff>773205</xdr:colOff>
      <xdr:row>2</xdr:row>
      <xdr:rowOff>146833</xdr:rowOff>
    </xdr:to>
    <xdr:pic>
      <xdr:nvPicPr>
        <xdr:cNvPr id="2" name="Slika 1" descr="AE_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15028" y="56030"/>
          <a:ext cx="672353" cy="673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41</xdr:row>
      <xdr:rowOff>238125</xdr:rowOff>
    </xdr:from>
    <xdr:ext cx="1800225" cy="43621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PoljeZBesedilom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895350" y="8877300"/>
              <a:ext cx="1800225" cy="43621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𝐻</m:t>
                        </m:r>
                      </m:sub>
                    </m:sSub>
                    <m:r>
                      <a:rPr lang="sl-SI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bar>
                          <m:barPr>
                            <m:pos m:val="top"/>
                            <m:ctrlPr>
                              <a:rPr lang="sl-SI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barPr>
                          <m:e>
                            <m:sSub>
                              <m:sSubPr>
                                <m:ctrlP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</m:sub>
                            </m:sSub>
                          </m:e>
                        </m:bar>
                        <m: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bar>
                          <m:barPr>
                            <m:pos m:val="top"/>
                            <m:ctrlPr>
                              <a:rPr lang="sl-SI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barPr>
                          <m:e>
                            <m:sSub>
                              <m:sSubPr>
                                <m:ctrlP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</m:sub>
                            </m:sSub>
                          </m:e>
                        </m:bar>
                        <m:r>
                          <a:rPr lang="sl-SI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bar>
                          <m:barPr>
                            <m:pos m:val="top"/>
                            <m:ctrlPr>
                              <a:rPr lang="sl-SI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barPr>
                          <m:e>
                            <m:sSub>
                              <m:sSubPr>
                                <m:ctrlP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</m:sub>
                            </m:sSub>
                          </m:e>
                        </m:bar>
                      </m:num>
                      <m:den>
                        <m: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sl-SI" sz="1400"/>
            </a:p>
          </xdr:txBody>
        </xdr:sp>
      </mc:Choice>
      <mc:Fallback>
        <xdr:sp macro="" textlink="">
          <xdr:nvSpPr>
            <xdr:cNvPr id="5" name="PoljeZBesedilom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895350" y="8877300"/>
              <a:ext cx="1800225" cy="43621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l-SI" sz="1400" b="0" i="0">
                  <a:latin typeface="Cambria Math" panose="02040503050406030204" pitchFamily="18" charset="0"/>
                </a:rPr>
                <a:t>𝑓_𝐻=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sl-SI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¯(𝑓_1𝐻 )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lang="sl-SI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¯(𝑓_2𝐻 )+¯(𝑓_3𝐻 )</a:t>
              </a:r>
              <a:r>
                <a:rPr lang="sl-SI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endParaRPr lang="sl-SI" sz="1400"/>
            </a:p>
          </xdr:txBody>
        </xdr:sp>
      </mc:Fallback>
    </mc:AlternateContent>
    <xdr:clientData/>
  </xdr:oneCellAnchor>
  <xdr:oneCellAnchor>
    <xdr:from>
      <xdr:col>10</xdr:col>
      <xdr:colOff>676275</xdr:colOff>
      <xdr:row>13</xdr:row>
      <xdr:rowOff>23812</xdr:rowOff>
    </xdr:from>
    <xdr:ext cx="299121" cy="19960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PoljeZBesedilom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10982325" y="2176462"/>
              <a:ext cx="29912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1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𝐻</m:t>
                          </m:r>
                        </m:sub>
                      </m:sSub>
                      <m:r>
                        <a:rPr lang="sl-SI" sz="1100" b="0" i="1">
                          <a:latin typeface="Cambria Math" panose="02040503050406030204" pitchFamily="18" charset="0"/>
                        </a:rPr>
                        <m:t> </m:t>
                      </m:r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>
        <xdr:sp macro="" textlink="">
          <xdr:nvSpPr>
            <xdr:cNvPr id="6" name="PoljeZBesedilom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10982325" y="2176462"/>
              <a:ext cx="29912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𝑓_1𝐻 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13</xdr:col>
      <xdr:colOff>676275</xdr:colOff>
      <xdr:row>25</xdr:row>
      <xdr:rowOff>23812</xdr:rowOff>
    </xdr:from>
    <xdr:ext cx="302390" cy="19960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PoljeZBesedilom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 txBox="1"/>
          </xdr:nvSpPr>
          <xdr:spPr>
            <a:xfrm>
              <a:off x="14525625" y="4976812"/>
              <a:ext cx="302390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𝐻</m:t>
                          </m:r>
                        </m:sub>
                      </m:sSub>
                      <m:r>
                        <a:rPr lang="sl-SI" sz="1100" b="0" i="1">
                          <a:latin typeface="Cambria Math" panose="02040503050406030204" pitchFamily="18" charset="0"/>
                        </a:rPr>
                        <m:t> </m:t>
                      </m:r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>
        <xdr:sp macro="" textlink="">
          <xdr:nvSpPr>
            <xdr:cNvPr id="7" name="PoljeZBesedilom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 txBox="1"/>
          </xdr:nvSpPr>
          <xdr:spPr>
            <a:xfrm>
              <a:off x="14525625" y="4976812"/>
              <a:ext cx="302390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𝑓_2𝐻 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13</xdr:col>
      <xdr:colOff>676275</xdr:colOff>
      <xdr:row>37</xdr:row>
      <xdr:rowOff>23812</xdr:rowOff>
    </xdr:from>
    <xdr:ext cx="294055" cy="19960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PoljeZBesedilom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 txBox="1"/>
          </xdr:nvSpPr>
          <xdr:spPr>
            <a:xfrm>
              <a:off x="14525625" y="7777162"/>
              <a:ext cx="29405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3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𝐻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 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>
        <xdr:sp macro="" textlink="">
          <xdr:nvSpPr>
            <xdr:cNvPr id="8" name="PoljeZBesedilom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 txBox="1"/>
          </xdr:nvSpPr>
          <xdr:spPr>
            <a:xfrm>
              <a:off x="14525625" y="7777162"/>
              <a:ext cx="29405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𝑓_(3𝐻 )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4</xdr:col>
      <xdr:colOff>676275</xdr:colOff>
      <xdr:row>41</xdr:row>
      <xdr:rowOff>23812</xdr:rowOff>
    </xdr:from>
    <xdr:ext cx="268087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PoljeZBesedilom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3990975" y="8482012"/>
              <a:ext cx="268087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1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𝐻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9" name="PoljeZBesedilom 8">
              <a:extLst>
                <a:ext uri="{FF2B5EF4-FFF2-40B4-BE49-F238E27FC236}">
                  <a16:creationId xmlns:a16="http://schemas.microsoft.com/office/drawing/2014/main" id="{C3CD047D-42B6-4009-B696-37377EE4184C}"/>
                </a:ext>
              </a:extLst>
            </xdr:cNvPr>
            <xdr:cNvSpPr txBox="1"/>
          </xdr:nvSpPr>
          <xdr:spPr>
            <a:xfrm>
              <a:off x="3990975" y="8482012"/>
              <a:ext cx="268087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𝑓_1𝐻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4</xdr:col>
      <xdr:colOff>695325</xdr:colOff>
      <xdr:row>42</xdr:row>
      <xdr:rowOff>23812</xdr:rowOff>
    </xdr:from>
    <xdr:ext cx="271356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PoljeZBesedilom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4010025" y="8729662"/>
              <a:ext cx="271356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𝐻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10" name="PoljeZBesedilom 9">
              <a:extLst>
                <a:ext uri="{FF2B5EF4-FFF2-40B4-BE49-F238E27FC236}">
                  <a16:creationId xmlns:a16="http://schemas.microsoft.com/office/drawing/2014/main" id="{F5F867A3-0CF9-4D08-B425-9844BA358CF4}"/>
                </a:ext>
              </a:extLst>
            </xdr:cNvPr>
            <xdr:cNvSpPr txBox="1"/>
          </xdr:nvSpPr>
          <xdr:spPr>
            <a:xfrm>
              <a:off x="4010025" y="8729662"/>
              <a:ext cx="271356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𝑓_2𝐻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4</xdr:col>
      <xdr:colOff>695325</xdr:colOff>
      <xdr:row>43</xdr:row>
      <xdr:rowOff>52387</xdr:rowOff>
    </xdr:from>
    <xdr:ext cx="271356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PoljeZBesedilom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 txBox="1"/>
          </xdr:nvSpPr>
          <xdr:spPr>
            <a:xfrm>
              <a:off x="4010025" y="9005887"/>
              <a:ext cx="271356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3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𝐻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11" name="PoljeZBesedilom 10">
              <a:extLst>
                <a:ext uri="{FF2B5EF4-FFF2-40B4-BE49-F238E27FC236}">
                  <a16:creationId xmlns:a16="http://schemas.microsoft.com/office/drawing/2014/main" id="{6B73CA0D-5450-47B4-9021-E4E25C68D828}"/>
                </a:ext>
              </a:extLst>
            </xdr:cNvPr>
            <xdr:cNvSpPr txBox="1"/>
          </xdr:nvSpPr>
          <xdr:spPr>
            <a:xfrm>
              <a:off x="4010025" y="9005887"/>
              <a:ext cx="271356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𝑓_3𝐻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6</xdr:col>
      <xdr:colOff>628650</xdr:colOff>
      <xdr:row>41</xdr:row>
      <xdr:rowOff>228600</xdr:rowOff>
    </xdr:from>
    <xdr:ext cx="333375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PoljeZBesedilom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 txBox="1"/>
          </xdr:nvSpPr>
          <xdr:spPr>
            <a:xfrm>
              <a:off x="6219825" y="8867775"/>
              <a:ext cx="333375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sl-SI" sz="14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sl-SI" sz="1400" b="0" i="1">
                          <a:latin typeface="Cambria Math" panose="02040503050406030204" pitchFamily="18" charset="0"/>
                        </a:rPr>
                        <m:t>𝑓</m:t>
                      </m:r>
                    </m:e>
                    <m:sub>
                      <m:r>
                        <a:rPr lang="sl-SI" sz="1400" b="0" i="1">
                          <a:latin typeface="Cambria Math" panose="02040503050406030204" pitchFamily="18" charset="0"/>
                        </a:rPr>
                        <m:t>𝐻</m:t>
                      </m:r>
                    </m:sub>
                  </m:sSub>
                </m:oMath>
              </a14:m>
              <a:r>
                <a:rPr lang="sl-SI" sz="1400"/>
                <a:t> =</a:t>
              </a:r>
            </a:p>
          </xdr:txBody>
        </xdr:sp>
      </mc:Choice>
      <mc:Fallback xmlns="">
        <xdr:sp macro="" textlink="">
          <xdr:nvSpPr>
            <xdr:cNvPr id="12" name="PoljeZBesedilom 11">
              <a:extLst>
                <a:ext uri="{FF2B5EF4-FFF2-40B4-BE49-F238E27FC236}">
                  <a16:creationId xmlns:a16="http://schemas.microsoft.com/office/drawing/2014/main" id="{0AF38B25-C1E7-471F-88A2-A5590B756CD3}"/>
                </a:ext>
              </a:extLst>
            </xdr:cNvPr>
            <xdr:cNvSpPr txBox="1"/>
          </xdr:nvSpPr>
          <xdr:spPr>
            <a:xfrm>
              <a:off x="6219825" y="8867775"/>
              <a:ext cx="333375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sl-SI" sz="1400" b="0" i="0">
                  <a:latin typeface="Cambria Math" panose="02040503050406030204" pitchFamily="18" charset="0"/>
                </a:rPr>
                <a:t>𝑓_𝐻</a:t>
              </a:r>
              <a:r>
                <a:rPr lang="sl-SI" sz="1400"/>
                <a:t> =</a:t>
              </a:r>
            </a:p>
          </xdr:txBody>
        </xdr:sp>
      </mc:Fallback>
    </mc:AlternateContent>
    <xdr:clientData/>
  </xdr:oneCellAnchor>
  <xdr:oneCellAnchor>
    <xdr:from>
      <xdr:col>10</xdr:col>
      <xdr:colOff>19050</xdr:colOff>
      <xdr:row>9</xdr:row>
      <xdr:rowOff>33337</xdr:rowOff>
    </xdr:from>
    <xdr:ext cx="996748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PoljeZBesedilom 12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SpPr txBox="1"/>
          </xdr:nvSpPr>
          <xdr:spPr>
            <a:xfrm>
              <a:off x="9620250" y="985837"/>
              <a:ext cx="996748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sl-SI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  <m:acc>
                              <m:accPr>
                                <m:chr m:val="̅"/>
                                <m:ctrlP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𝑇𝐾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(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)(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𝑑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)(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𝑒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)</m:t>
                                </m:r>
                              </m:e>
                            </m:acc>
                          </m:sub>
                        </m:sSub>
                      </m:e>
                    </m:nary>
                  </m:oMath>
                </m:oMathPara>
              </a14:m>
              <a:endParaRPr lang="sl-SI" sz="1100"/>
            </a:p>
          </xdr:txBody>
        </xdr:sp>
      </mc:Choice>
      <mc:Fallback xmlns="">
        <xdr:sp macro="" textlink="">
          <xdr:nvSpPr>
            <xdr:cNvPr id="13" name="PoljeZBesedilom 12">
              <a:extLst>
                <a:ext uri="{FF2B5EF4-FFF2-40B4-BE49-F238E27FC236}">
                  <a16:creationId xmlns:a16="http://schemas.microsoft.com/office/drawing/2014/main" id="{9DE085DA-525F-4368-A899-590599AB26EF}"/>
                </a:ext>
              </a:extLst>
            </xdr:cNvPr>
            <xdr:cNvSpPr txBox="1"/>
          </xdr:nvSpPr>
          <xdr:spPr>
            <a:xfrm>
              <a:off x="9620250" y="985837"/>
              <a:ext cx="996748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∑▒</a:t>
              </a:r>
              <a:r>
                <a:rPr lang="sl-SI" sz="1100" b="0" i="0">
                  <a:latin typeface="Cambria Math" panose="02040503050406030204" pitchFamily="18" charset="0"/>
                </a:rPr>
                <a:t>𝑄_(𝑉(𝑇𝐾(𝑟)(𝑑)(𝑒)) ̅ ) </a:t>
              </a:r>
              <a:endParaRPr lang="sl-SI" sz="1100"/>
            </a:p>
          </xdr:txBody>
        </xdr:sp>
      </mc:Fallback>
    </mc:AlternateContent>
    <xdr:clientData/>
  </xdr:oneCellAnchor>
  <xdr:oneCellAnchor>
    <xdr:from>
      <xdr:col>6</xdr:col>
      <xdr:colOff>28575</xdr:colOff>
      <xdr:row>9</xdr:row>
      <xdr:rowOff>57150</xdr:rowOff>
    </xdr:from>
    <xdr:ext cx="985654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PoljeZBesedilom 14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SpPr txBox="1"/>
          </xdr:nvSpPr>
          <xdr:spPr>
            <a:xfrm>
              <a:off x="5438775" y="1009650"/>
              <a:ext cx="98565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sl-SI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)(</m:t>
                            </m:r>
                            <m:sSub>
                              <m:sSubPr>
                                <m:ctrlP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𝑑𝑘</m:t>
                                </m:r>
                              </m:e>
                              <m:sub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𝐻</m:t>
                                </m:r>
                              </m:sub>
                            </m:sSub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)(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sl-SI" sz="1100"/>
            </a:p>
          </xdr:txBody>
        </xdr:sp>
      </mc:Choice>
      <mc:Fallback xmlns="">
        <xdr:sp macro="" textlink="">
          <xdr:nvSpPr>
            <xdr:cNvPr id="15" name="PoljeZBesedilom 14">
              <a:extLst>
                <a:ext uri="{FF2B5EF4-FFF2-40B4-BE49-F238E27FC236}">
                  <a16:creationId xmlns:a16="http://schemas.microsoft.com/office/drawing/2014/main" id="{D21789E6-E4FA-4647-BFE2-250B2B6DA727}"/>
                </a:ext>
              </a:extLst>
            </xdr:cNvPr>
            <xdr:cNvSpPr txBox="1"/>
          </xdr:nvSpPr>
          <xdr:spPr>
            <a:xfrm>
              <a:off x="5438775" y="1009650"/>
              <a:ext cx="98565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∑▒</a:t>
              </a:r>
              <a:r>
                <a:rPr lang="sl-SI" sz="1100" b="0" i="0">
                  <a:latin typeface="Cambria Math" panose="02040503050406030204" pitchFamily="18" charset="0"/>
                </a:rPr>
                <a:t>𝑄_(𝑉(𝑟)(〖𝑑𝑘〗_𝐻)(𝑒)) </a:t>
              </a:r>
              <a:endParaRPr lang="sl-SI" sz="1100"/>
            </a:p>
          </xdr:txBody>
        </xdr:sp>
      </mc:Fallback>
    </mc:AlternateContent>
    <xdr:clientData/>
  </xdr:oneCellAnchor>
  <xdr:oneCellAnchor>
    <xdr:from>
      <xdr:col>11</xdr:col>
      <xdr:colOff>352425</xdr:colOff>
      <xdr:row>9</xdr:row>
      <xdr:rowOff>28576</xdr:rowOff>
    </xdr:from>
    <xdr:ext cx="581025" cy="2364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PoljeZBesedilom 15">
              <a:extLst>
                <a:ext uri="{FF2B5EF4-FFF2-40B4-BE49-F238E27FC236}">
                  <a16:creationId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11839575" y="981076"/>
              <a:ext cx="5810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1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𝐻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𝑟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sl-SI" sz="1400"/>
            </a:p>
          </xdr:txBody>
        </xdr:sp>
      </mc:Choice>
      <mc:Fallback xmlns="">
        <xdr:sp macro="" textlink="">
          <xdr:nvSpPr>
            <xdr:cNvPr id="16" name="PoljeZBesedilom 15">
              <a:extLst>
                <a:ext uri="{FF2B5EF4-FFF2-40B4-BE49-F238E27FC236}">
                  <a16:creationId xmlns:a16="http://schemas.microsoft.com/office/drawing/2014/main" id="{AC4B70D9-9003-4C7F-8B36-95BC678934A2}"/>
                </a:ext>
              </a:extLst>
            </xdr:cNvPr>
            <xdr:cNvSpPr txBox="1"/>
          </xdr:nvSpPr>
          <xdr:spPr>
            <a:xfrm>
              <a:off x="11839575" y="981076"/>
              <a:ext cx="5810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sl-SI" sz="1400" b="0" i="0">
                  <a:latin typeface="Cambria Math" panose="02040503050406030204" pitchFamily="18" charset="0"/>
                </a:rPr>
                <a:t>𝑓_(1𝐻(𝑟))</a:t>
              </a:r>
              <a:endParaRPr lang="sl-SI" sz="14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</xdr:row>
          <xdr:rowOff>104775</xdr:rowOff>
        </xdr:from>
        <xdr:to>
          <xdr:col>3</xdr:col>
          <xdr:colOff>1085850</xdr:colOff>
          <xdr:row>7</xdr:row>
          <xdr:rowOff>28575</xdr:rowOff>
        </xdr:to>
        <xdr:sp macro="" textlink="">
          <xdr:nvSpPr>
            <xdr:cNvPr id="24581" name="Object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3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16</xdr:row>
          <xdr:rowOff>38100</xdr:rowOff>
        </xdr:from>
        <xdr:to>
          <xdr:col>3</xdr:col>
          <xdr:colOff>1066800</xdr:colOff>
          <xdr:row>19</xdr:row>
          <xdr:rowOff>0</xdr:rowOff>
        </xdr:to>
        <xdr:sp macro="" textlink="">
          <xdr:nvSpPr>
            <xdr:cNvPr id="24582" name="Object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3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7</xdr:col>
      <xdr:colOff>152400</xdr:colOff>
      <xdr:row>21</xdr:row>
      <xdr:rowOff>42862</xdr:rowOff>
    </xdr:from>
    <xdr:ext cx="779701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PoljeZBesedilom 17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SpPr txBox="1"/>
          </xdr:nvSpPr>
          <xdr:spPr>
            <a:xfrm>
              <a:off x="6791325" y="3795712"/>
              <a:ext cx="779701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acc>
                          <m:accPr>
                            <m:chr m:val="̅"/>
                            <m:ctrlPr>
                              <a:rPr lang="sl-SI" sz="110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sl-SI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𝑃𝐾</m:t>
                                </m:r>
                              </m:e>
                              <m:sub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𝑃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(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)(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𝑒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)</m:t>
                                </m:r>
                              </m:sub>
                            </m:sSub>
                          </m:e>
                        </m:acc>
                      </m:e>
                    </m:nary>
                  </m:oMath>
                </m:oMathPara>
              </a14:m>
              <a:endParaRPr lang="sl-SI" sz="1100"/>
            </a:p>
          </xdr:txBody>
        </xdr:sp>
      </mc:Choice>
      <mc:Fallback xmlns="">
        <xdr:sp macro="" textlink="">
          <xdr:nvSpPr>
            <xdr:cNvPr id="18" name="PoljeZBesedilom 17">
              <a:extLst>
                <a:ext uri="{FF2B5EF4-FFF2-40B4-BE49-F238E27FC236}">
                  <a16:creationId xmlns:a16="http://schemas.microsoft.com/office/drawing/2014/main" id="{01F444E1-DF08-4EE5-91B3-1758F8C490D9}"/>
                </a:ext>
              </a:extLst>
            </xdr:cNvPr>
            <xdr:cNvSpPr txBox="1"/>
          </xdr:nvSpPr>
          <xdr:spPr>
            <a:xfrm>
              <a:off x="6791325" y="3795712"/>
              <a:ext cx="779701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∑▒(〖</a:t>
              </a:r>
              <a:r>
                <a:rPr lang="sl-SI" sz="1100" b="0" i="0">
                  <a:latin typeface="Cambria Math" panose="02040503050406030204" pitchFamily="18" charset="0"/>
                </a:rPr>
                <a:t>𝑃𝐾〗_(𝑃(𝑟)(𝑒)) ) ̅ </a:t>
              </a:r>
              <a:endParaRPr lang="sl-SI" sz="1100"/>
            </a:p>
          </xdr:txBody>
        </xdr:sp>
      </mc:Fallback>
    </mc:AlternateContent>
    <xdr:clientData/>
  </xdr:oneCellAnchor>
  <xdr:oneCellAnchor>
    <xdr:from>
      <xdr:col>13</xdr:col>
      <xdr:colOff>85725</xdr:colOff>
      <xdr:row>21</xdr:row>
      <xdr:rowOff>47625</xdr:rowOff>
    </xdr:from>
    <xdr:ext cx="776175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PoljeZBesedilom 20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SpPr txBox="1"/>
          </xdr:nvSpPr>
          <xdr:spPr>
            <a:xfrm>
              <a:off x="13011150" y="3800475"/>
              <a:ext cx="7761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acc>
                          <m:accPr>
                            <m:chr m:val="̅"/>
                            <m:ctrlPr>
                              <a:rPr lang="sl-SI" sz="110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sl-SI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𝑇𝐾</m:t>
                                </m:r>
                              </m:e>
                              <m:sub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𝑃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(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)(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𝑒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)</m:t>
                                </m:r>
                              </m:sub>
                            </m:sSub>
                          </m:e>
                        </m:acc>
                      </m:e>
                    </m:nary>
                  </m:oMath>
                </m:oMathPara>
              </a14:m>
              <a:endParaRPr lang="sl-SI" sz="1100"/>
            </a:p>
          </xdr:txBody>
        </xdr:sp>
      </mc:Choice>
      <mc:Fallback xmlns="">
        <xdr:sp macro="" textlink="">
          <xdr:nvSpPr>
            <xdr:cNvPr id="21" name="PoljeZBesedilom 20">
              <a:extLst>
                <a:ext uri="{FF2B5EF4-FFF2-40B4-BE49-F238E27FC236}">
                  <a16:creationId xmlns:a16="http://schemas.microsoft.com/office/drawing/2014/main" id="{4362F72C-212F-4980-9840-5F70C6AF0DC0}"/>
                </a:ext>
              </a:extLst>
            </xdr:cNvPr>
            <xdr:cNvSpPr txBox="1"/>
          </xdr:nvSpPr>
          <xdr:spPr>
            <a:xfrm>
              <a:off x="13011150" y="3800475"/>
              <a:ext cx="7761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∑▒(〖</a:t>
              </a:r>
              <a:r>
                <a:rPr lang="sl-SI" sz="1100" b="0" i="0">
                  <a:latin typeface="Cambria Math" panose="02040503050406030204" pitchFamily="18" charset="0"/>
                </a:rPr>
                <a:t>𝑇𝐾〗_(𝑃(𝑟)(𝑒)) ) ̅ </a:t>
              </a:r>
              <a:endParaRPr lang="sl-SI" sz="1100"/>
            </a:p>
          </xdr:txBody>
        </xdr:sp>
      </mc:Fallback>
    </mc:AlternateContent>
    <xdr:clientData/>
  </xdr:oneCellAnchor>
  <xdr:oneCellAnchor>
    <xdr:from>
      <xdr:col>14</xdr:col>
      <xdr:colOff>352425</xdr:colOff>
      <xdr:row>21</xdr:row>
      <xdr:rowOff>28575</xdr:rowOff>
    </xdr:from>
    <xdr:ext cx="581025" cy="2364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PoljeZBesedilom 22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SpPr txBox="1"/>
          </xdr:nvSpPr>
          <xdr:spPr>
            <a:xfrm>
              <a:off x="15382875" y="3781425"/>
              <a:ext cx="5810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𝐻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𝑟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sl-SI" sz="1400"/>
            </a:p>
          </xdr:txBody>
        </xdr:sp>
      </mc:Choice>
      <mc:Fallback xmlns="">
        <xdr:sp macro="" textlink="">
          <xdr:nvSpPr>
            <xdr:cNvPr id="23" name="PoljeZBesedilom 22">
              <a:extLst>
                <a:ext uri="{FF2B5EF4-FFF2-40B4-BE49-F238E27FC236}">
                  <a16:creationId xmlns:a16="http://schemas.microsoft.com/office/drawing/2014/main" id="{D5958E0E-27D9-4047-9D70-DAB3D89D069A}"/>
                </a:ext>
              </a:extLst>
            </xdr:cNvPr>
            <xdr:cNvSpPr txBox="1"/>
          </xdr:nvSpPr>
          <xdr:spPr>
            <a:xfrm>
              <a:off x="15382875" y="3781425"/>
              <a:ext cx="5810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sl-SI" sz="1400" b="0" i="0">
                  <a:latin typeface="Cambria Math" panose="02040503050406030204" pitchFamily="18" charset="0"/>
                </a:rPr>
                <a:t>𝑓_(2𝐻(𝑟))</a:t>
              </a:r>
              <a:endParaRPr lang="sl-SI" sz="14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28</xdr:row>
          <xdr:rowOff>57150</xdr:rowOff>
        </xdr:from>
        <xdr:to>
          <xdr:col>3</xdr:col>
          <xdr:colOff>1076325</xdr:colOff>
          <xdr:row>30</xdr:row>
          <xdr:rowOff>180975</xdr:rowOff>
        </xdr:to>
        <xdr:sp macro="" textlink="">
          <xdr:nvSpPr>
            <xdr:cNvPr id="24583" name="Object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3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7</xdr:col>
      <xdr:colOff>161925</xdr:colOff>
      <xdr:row>33</xdr:row>
      <xdr:rowOff>47625</xdr:rowOff>
    </xdr:from>
    <xdr:ext cx="695960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PoljeZBesedilom 24">
              <a:extLst>
                <a:ext uri="{FF2B5EF4-FFF2-40B4-BE49-F238E27FC236}">
                  <a16:creationId xmlns:a16="http://schemas.microsoft.com/office/drawing/2014/main" id="{00000000-0008-0000-0300-000019000000}"/>
                </a:ext>
              </a:extLst>
            </xdr:cNvPr>
            <xdr:cNvSpPr txBox="1"/>
          </xdr:nvSpPr>
          <xdr:spPr>
            <a:xfrm>
              <a:off x="6800850" y="6600825"/>
              <a:ext cx="69596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sl-SI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𝑃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)(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sl-SI" sz="1100"/>
            </a:p>
          </xdr:txBody>
        </xdr:sp>
      </mc:Choice>
      <mc:Fallback xmlns="">
        <xdr:sp macro="" textlink="">
          <xdr:nvSpPr>
            <xdr:cNvPr id="25" name="PoljeZBesedilom 24">
              <a:extLst>
                <a:ext uri="{FF2B5EF4-FFF2-40B4-BE49-F238E27FC236}">
                  <a16:creationId xmlns:a16="http://schemas.microsoft.com/office/drawing/2014/main" id="{E4FC997B-851E-4117-AD1B-EAE59A081CD5}"/>
                </a:ext>
              </a:extLst>
            </xdr:cNvPr>
            <xdr:cNvSpPr txBox="1"/>
          </xdr:nvSpPr>
          <xdr:spPr>
            <a:xfrm>
              <a:off x="6800850" y="6600825"/>
              <a:ext cx="69596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∑▒</a:t>
              </a:r>
              <a:r>
                <a:rPr lang="sl-SI" sz="1100" b="0" i="0">
                  <a:latin typeface="Cambria Math" panose="02040503050406030204" pitchFamily="18" charset="0"/>
                </a:rPr>
                <a:t>𝑄_(𝑃(𝑟)(𝑒)) </a:t>
              </a:r>
              <a:endParaRPr lang="sl-SI" sz="1100"/>
            </a:p>
          </xdr:txBody>
        </xdr:sp>
      </mc:Fallback>
    </mc:AlternateContent>
    <xdr:clientData/>
  </xdr:oneCellAnchor>
  <xdr:oneCellAnchor>
    <xdr:from>
      <xdr:col>13</xdr:col>
      <xdr:colOff>95250</xdr:colOff>
      <xdr:row>33</xdr:row>
      <xdr:rowOff>38100</xdr:rowOff>
    </xdr:from>
    <xdr:ext cx="877613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PoljeZBesedilom 25">
              <a:extLst>
                <a:ext uri="{FF2B5EF4-FFF2-40B4-BE49-F238E27FC236}">
                  <a16:creationId xmlns:a16="http://schemas.microsoft.com/office/drawing/2014/main" id="{00000000-0008-0000-0300-00001A000000}"/>
                </a:ext>
              </a:extLst>
            </xdr:cNvPr>
            <xdr:cNvSpPr txBox="1"/>
          </xdr:nvSpPr>
          <xdr:spPr>
            <a:xfrm>
              <a:off x="13020675" y="6591300"/>
              <a:ext cx="877613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sl-SI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𝑃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  <m:acc>
                              <m:accPr>
                                <m:chr m:val="̅"/>
                                <m:ctrlP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sSub>
                                  <m:sSubPr>
                                    <m:ctrlPr>
                                      <a:rPr lang="sl-SI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sl-SI" sz="1100" b="0" i="1">
                                        <a:latin typeface="Cambria Math" panose="02040503050406030204" pitchFamily="18" charset="0"/>
                                      </a:rPr>
                                      <m:t>𝑇𝐾</m:t>
                                    </m:r>
                                  </m:e>
                                  <m:sub>
                                    <m:r>
                                      <a:rPr lang="sl-SI" sz="1100" b="0" i="1">
                                        <a:latin typeface="Cambria Math" panose="02040503050406030204" pitchFamily="18" charset="0"/>
                                      </a:rPr>
                                      <m:t>𝑃</m:t>
                                    </m:r>
                                    <m:r>
                                      <a:rPr lang="sl-SI" sz="1100" b="0" i="1">
                                        <a:latin typeface="Cambria Math" panose="02040503050406030204" pitchFamily="18" charset="0"/>
                                      </a:rPr>
                                      <m:t>(</m:t>
                                    </m:r>
                                    <m:r>
                                      <a:rPr lang="sl-SI" sz="1100" b="0" i="1">
                                        <a:latin typeface="Cambria Math" panose="02040503050406030204" pitchFamily="18" charset="0"/>
                                      </a:rPr>
                                      <m:t>𝑒</m:t>
                                    </m:r>
                                    <m:r>
                                      <a:rPr lang="sl-SI" sz="1100" b="0" i="1">
                                        <a:latin typeface="Cambria Math" panose="02040503050406030204" pitchFamily="18" charset="0"/>
                                      </a:rPr>
                                      <m:t>)</m:t>
                                    </m:r>
                                  </m:sub>
                                </m:sSub>
                              </m:e>
                            </m:acc>
                          </m:sub>
                        </m:sSub>
                      </m:e>
                    </m:nary>
                  </m:oMath>
                </m:oMathPara>
              </a14:m>
              <a:endParaRPr lang="sl-SI" sz="1100"/>
            </a:p>
          </xdr:txBody>
        </xdr:sp>
      </mc:Choice>
      <mc:Fallback xmlns="">
        <xdr:sp macro="" textlink="">
          <xdr:nvSpPr>
            <xdr:cNvPr id="26" name="PoljeZBesedilom 25">
              <a:extLst>
                <a:ext uri="{FF2B5EF4-FFF2-40B4-BE49-F238E27FC236}">
                  <a16:creationId xmlns:a16="http://schemas.microsoft.com/office/drawing/2014/main" id="{015BAD60-EBA0-493C-9745-F340A66BEB6C}"/>
                </a:ext>
              </a:extLst>
            </xdr:cNvPr>
            <xdr:cNvSpPr txBox="1"/>
          </xdr:nvSpPr>
          <xdr:spPr>
            <a:xfrm>
              <a:off x="13020675" y="6591300"/>
              <a:ext cx="877613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∑▒</a:t>
              </a:r>
              <a:r>
                <a:rPr lang="sl-SI" sz="1100" b="0" i="0">
                  <a:latin typeface="Cambria Math" panose="02040503050406030204" pitchFamily="18" charset="0"/>
                </a:rPr>
                <a:t>𝑄_(𝑃(𝑟)(〖𝑇𝐾〗_(𝑃(𝑒)) ) ̅ ) </a:t>
              </a:r>
              <a:endParaRPr lang="sl-SI" sz="1100"/>
            </a:p>
          </xdr:txBody>
        </xdr:sp>
      </mc:Fallback>
    </mc:AlternateContent>
    <xdr:clientData/>
  </xdr:oneCellAnchor>
  <xdr:oneCellAnchor>
    <xdr:from>
      <xdr:col>14</xdr:col>
      <xdr:colOff>342900</xdr:colOff>
      <xdr:row>33</xdr:row>
      <xdr:rowOff>47625</xdr:rowOff>
    </xdr:from>
    <xdr:ext cx="581025" cy="2364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PoljeZBesedilom 26">
              <a:extLst>
                <a:ext uri="{FF2B5EF4-FFF2-40B4-BE49-F238E27FC236}">
                  <a16:creationId xmlns:a16="http://schemas.microsoft.com/office/drawing/2014/main" id="{00000000-0008-0000-0300-00001B000000}"/>
                </a:ext>
              </a:extLst>
            </xdr:cNvPr>
            <xdr:cNvSpPr txBox="1"/>
          </xdr:nvSpPr>
          <xdr:spPr>
            <a:xfrm>
              <a:off x="15373350" y="6600825"/>
              <a:ext cx="5810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3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𝐻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𝑟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sl-SI" sz="1400"/>
            </a:p>
          </xdr:txBody>
        </xdr:sp>
      </mc:Choice>
      <mc:Fallback xmlns="">
        <xdr:sp macro="" textlink="">
          <xdr:nvSpPr>
            <xdr:cNvPr id="27" name="PoljeZBesedilom 26">
              <a:extLst>
                <a:ext uri="{FF2B5EF4-FFF2-40B4-BE49-F238E27FC236}">
                  <a16:creationId xmlns:a16="http://schemas.microsoft.com/office/drawing/2014/main" id="{61137991-6931-40E2-B384-46FE2DE494E6}"/>
                </a:ext>
              </a:extLst>
            </xdr:cNvPr>
            <xdr:cNvSpPr txBox="1"/>
          </xdr:nvSpPr>
          <xdr:spPr>
            <a:xfrm>
              <a:off x="15373350" y="6600825"/>
              <a:ext cx="5810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sl-SI" sz="1400" b="0" i="0">
                  <a:latin typeface="Cambria Math" panose="02040503050406030204" pitchFamily="18" charset="0"/>
                </a:rPr>
                <a:t>𝑓_(3𝐻(𝑟))</a:t>
              </a:r>
              <a:endParaRPr lang="sl-SI" sz="1400"/>
            </a:p>
          </xdr:txBody>
        </xdr:sp>
      </mc:Fallback>
    </mc:AlternateContent>
    <xdr:clientData/>
  </xdr:oneCellAnchor>
  <xdr:twoCellAnchor editAs="absolute">
    <xdr:from>
      <xdr:col>14</xdr:col>
      <xdr:colOff>238125</xdr:colOff>
      <xdr:row>0</xdr:row>
      <xdr:rowOff>161925</xdr:rowOff>
    </xdr:from>
    <xdr:to>
      <xdr:col>14</xdr:col>
      <xdr:colOff>910478</xdr:colOff>
      <xdr:row>2</xdr:row>
      <xdr:rowOff>254409</xdr:rowOff>
    </xdr:to>
    <xdr:pic>
      <xdr:nvPicPr>
        <xdr:cNvPr id="22" name="Slika 21" descr="AE_Logo.jpg">
          <a:extLst>
            <a:ext uri="{FF2B5EF4-FFF2-40B4-BE49-F238E27FC236}">
              <a16:creationId xmlns:a16="http://schemas.microsoft.com/office/drawing/2014/main" id="{E4707B81-1885-404E-8F8D-5B99B68E1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8575" y="161925"/>
          <a:ext cx="672353" cy="673509"/>
        </a:xfrm>
        <a:prstGeom prst="rect">
          <a:avLst/>
        </a:prstGeom>
      </xdr:spPr>
    </xdr:pic>
    <xdr:clientData/>
  </xdr:twoCellAnchor>
  <xdr:oneCellAnchor>
    <xdr:from>
      <xdr:col>10</xdr:col>
      <xdr:colOff>1086971</xdr:colOff>
      <xdr:row>3</xdr:row>
      <xdr:rowOff>44823</xdr:rowOff>
    </xdr:from>
    <xdr:ext cx="504825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PoljeZBesedilom 23">
              <a:extLst>
                <a:ext uri="{FF2B5EF4-FFF2-40B4-BE49-F238E27FC236}">
                  <a16:creationId xmlns:a16="http://schemas.microsoft.com/office/drawing/2014/main" id="{A0F7E352-6FD1-451E-A0E6-EA3A10E99353}"/>
                </a:ext>
              </a:extLst>
            </xdr:cNvPr>
            <xdr:cNvSpPr txBox="1"/>
          </xdr:nvSpPr>
          <xdr:spPr>
            <a:xfrm rot="10800000" flipV="1">
              <a:off x="11351559" y="1008529"/>
              <a:ext cx="504825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sl-SI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𝑯</m:t>
                        </m:r>
                      </m:sub>
                    </m:sSub>
                  </m:oMath>
                </m:oMathPara>
              </a14:m>
              <a:endParaRPr lang="sl-SI" sz="1400" b="1"/>
            </a:p>
          </xdr:txBody>
        </xdr:sp>
      </mc:Choice>
      <mc:Fallback>
        <xdr:sp macro="" textlink="">
          <xdr:nvSpPr>
            <xdr:cNvPr id="24" name="PoljeZBesedilom 23">
              <a:extLst>
                <a:ext uri="{FF2B5EF4-FFF2-40B4-BE49-F238E27FC236}">
                  <a16:creationId xmlns:a16="http://schemas.microsoft.com/office/drawing/2014/main" id="{A0F7E352-6FD1-451E-A0E6-EA3A10E99353}"/>
                </a:ext>
              </a:extLst>
            </xdr:cNvPr>
            <xdr:cNvSpPr txBox="1"/>
          </xdr:nvSpPr>
          <xdr:spPr>
            <a:xfrm rot="10800000" flipV="1">
              <a:off x="11351559" y="1008529"/>
              <a:ext cx="504825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sl-SI" sz="14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𝒇_𝑯</a:t>
              </a:r>
              <a:endParaRPr lang="sl-SI" sz="1400" b="1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1552575</xdr:colOff>
      <xdr:row>14</xdr:row>
      <xdr:rowOff>23812</xdr:rowOff>
    </xdr:from>
    <xdr:ext cx="321627" cy="19960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PoljeZBesedilom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6505575" y="2709862"/>
              <a:ext cx="321627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1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𝑅</m:t>
                          </m:r>
                        </m:sub>
                      </m:sSub>
                      <m:r>
                        <a:rPr lang="sl-SI" sz="1100" b="0" i="1">
                          <a:latin typeface="Cambria Math" panose="02040503050406030204" pitchFamily="18" charset="0"/>
                        </a:rPr>
                        <m:t> </m:t>
                      </m:r>
                    </m:e>
                  </m:bar>
                </m:oMath>
              </a14:m>
              <a:r>
                <a:rPr lang="sl-SI" sz="1100"/>
                <a:t> =</a:t>
              </a:r>
            </a:p>
          </xdr:txBody>
        </xdr:sp>
      </mc:Choice>
      <mc:Fallback>
        <xdr:sp macro="" textlink="">
          <xdr:nvSpPr>
            <xdr:cNvPr id="5" name="PoljeZBesedilom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6505575" y="2709862"/>
              <a:ext cx="321627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𝑓_1𝑅  )</a:t>
              </a:r>
              <a:r>
                <a:rPr lang="sl-SI" sz="1100"/>
                <a:t> =</a:t>
              </a:r>
            </a:p>
          </xdr:txBody>
        </xdr:sp>
      </mc:Fallback>
    </mc:AlternateContent>
    <xdr:clientData/>
  </xdr:oneCellAnchor>
  <xdr:oneCellAnchor>
    <xdr:from>
      <xdr:col>3</xdr:col>
      <xdr:colOff>1562100</xdr:colOff>
      <xdr:row>27</xdr:row>
      <xdr:rowOff>33337</xdr:rowOff>
    </xdr:from>
    <xdr:ext cx="293863" cy="19960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PoljeZBesedilom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4467225" y="6034087"/>
              <a:ext cx="293863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𝑅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 =</a:t>
              </a:r>
            </a:p>
          </xdr:txBody>
        </xdr:sp>
      </mc:Choice>
      <mc:Fallback>
        <xdr:sp macro="" textlink="">
          <xdr:nvSpPr>
            <xdr:cNvPr id="6" name="PoljeZBesedilom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4467225" y="6034087"/>
              <a:ext cx="293863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𝑓_2𝑅 )</a:t>
              </a:r>
              <a:r>
                <a:rPr lang="sl-SI" sz="1100"/>
                <a:t> =</a:t>
              </a:r>
            </a:p>
          </xdr:txBody>
        </xdr:sp>
      </mc:Fallback>
    </mc:AlternateContent>
    <xdr:clientData/>
  </xdr:oneCellAnchor>
  <xdr:oneCellAnchor>
    <xdr:from>
      <xdr:col>3</xdr:col>
      <xdr:colOff>1524000</xdr:colOff>
      <xdr:row>40</xdr:row>
      <xdr:rowOff>23812</xdr:rowOff>
    </xdr:from>
    <xdr:ext cx="261995" cy="1952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PoljeZBesedilom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 txBox="1"/>
          </xdr:nvSpPr>
          <xdr:spPr>
            <a:xfrm>
              <a:off x="4429125" y="9339262"/>
              <a:ext cx="261995" cy="1952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3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𝑅</m:t>
                          </m:r>
                        </m:sub>
                      </m:sSub>
                      <m:r>
                        <a:rPr lang="sl-SI" sz="1100" b="0" i="1">
                          <a:latin typeface="Cambria Math" panose="02040503050406030204" pitchFamily="18" charset="0"/>
                        </a:rPr>
                        <m:t> </m:t>
                      </m:r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>
        <xdr:sp macro="" textlink="">
          <xdr:nvSpPr>
            <xdr:cNvPr id="7" name="PoljeZBesedilom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 txBox="1"/>
          </xdr:nvSpPr>
          <xdr:spPr>
            <a:xfrm>
              <a:off x="4429125" y="9339262"/>
              <a:ext cx="261995" cy="1952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𝑓_3𝑅 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285750</xdr:colOff>
      <xdr:row>45</xdr:row>
      <xdr:rowOff>200025</xdr:rowOff>
    </xdr:from>
    <xdr:ext cx="1314450" cy="43621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PoljeZBesedilom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SpPr txBox="1"/>
          </xdr:nvSpPr>
          <xdr:spPr>
            <a:xfrm>
              <a:off x="1143000" y="10544175"/>
              <a:ext cx="1314450" cy="436210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sl-SI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bar>
                          <m:barPr>
                            <m:pos m:val="top"/>
                            <m:ctrlPr>
                              <a:rPr lang="sl-SI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barPr>
                          <m:e>
                            <m:sSub>
                              <m:sSubPr>
                                <m:ctrlP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e>
                        </m:bar>
                        <m: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bar>
                          <m:barPr>
                            <m:pos m:val="top"/>
                            <m:ctrlPr>
                              <a:rPr lang="sl-SI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barPr>
                          <m:e>
                            <m:sSub>
                              <m:sSubPr>
                                <m:ctrlP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e>
                        </m:bar>
                        <m:r>
                          <a:rPr lang="sl-SI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bar>
                          <m:barPr>
                            <m:pos m:val="top"/>
                            <m:ctrlPr>
                              <a:rPr lang="sl-SI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barPr>
                          <m:e>
                            <m:sSub>
                              <m:sSubPr>
                                <m:ctrlP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e>
                        </m:bar>
                      </m:num>
                      <m:den>
                        <m: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sl-SI" sz="1400"/>
            </a:p>
          </xdr:txBody>
        </xdr:sp>
      </mc:Choice>
      <mc:Fallback>
        <xdr:sp macro="" textlink="">
          <xdr:nvSpPr>
            <xdr:cNvPr id="8" name="PoljeZBesedilom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SpPr txBox="1"/>
          </xdr:nvSpPr>
          <xdr:spPr>
            <a:xfrm>
              <a:off x="1143000" y="10544175"/>
              <a:ext cx="1314450" cy="436210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l-SI" sz="1400" b="0" i="0">
                  <a:latin typeface="Cambria Math" panose="02040503050406030204" pitchFamily="18" charset="0"/>
                </a:rPr>
                <a:t>𝑓_𝑅=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sl-SI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¯(𝑓_1𝑅 )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lang="sl-SI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¯(𝑓_2𝑅 )+¯(𝑓_3𝑅 )</a:t>
              </a:r>
              <a:r>
                <a:rPr lang="sl-SI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endParaRPr lang="sl-SI" sz="1400"/>
            </a:p>
          </xdr:txBody>
        </xdr:sp>
      </mc:Fallback>
    </mc:AlternateContent>
    <xdr:clientData/>
  </xdr:oneCellAnchor>
  <xdr:oneCellAnchor>
    <xdr:from>
      <xdr:col>3</xdr:col>
      <xdr:colOff>990600</xdr:colOff>
      <xdr:row>44</xdr:row>
      <xdr:rowOff>176212</xdr:rowOff>
    </xdr:from>
    <xdr:ext cx="258725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PoljeZBesedilom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 txBox="1"/>
          </xdr:nvSpPr>
          <xdr:spPr>
            <a:xfrm>
              <a:off x="3228975" y="9663112"/>
              <a:ext cx="25872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1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𝑅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9" name="PoljeZBesedilom 8">
              <a:extLst>
                <a:ext uri="{FF2B5EF4-FFF2-40B4-BE49-F238E27FC236}">
                  <a16:creationId xmlns:a16="http://schemas.microsoft.com/office/drawing/2014/main" id="{130C1E03-A134-4E6A-BF31-164B68271D2F}"/>
                </a:ext>
              </a:extLst>
            </xdr:cNvPr>
            <xdr:cNvSpPr txBox="1"/>
          </xdr:nvSpPr>
          <xdr:spPr>
            <a:xfrm>
              <a:off x="3228975" y="9663112"/>
              <a:ext cx="25872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𝑓_1𝑅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3</xdr:col>
      <xdr:colOff>981075</xdr:colOff>
      <xdr:row>46</xdr:row>
      <xdr:rowOff>23812</xdr:rowOff>
    </xdr:from>
    <xdr:ext cx="261995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PoljeZBesedilom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 txBox="1"/>
          </xdr:nvSpPr>
          <xdr:spPr>
            <a:xfrm>
              <a:off x="3219450" y="9948862"/>
              <a:ext cx="26199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𝑅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10" name="PoljeZBesedilom 9">
              <a:extLst>
                <a:ext uri="{FF2B5EF4-FFF2-40B4-BE49-F238E27FC236}">
                  <a16:creationId xmlns:a16="http://schemas.microsoft.com/office/drawing/2014/main" id="{E51C0081-E7A9-41AC-B4AE-22F5664F4998}"/>
                </a:ext>
              </a:extLst>
            </xdr:cNvPr>
            <xdr:cNvSpPr txBox="1"/>
          </xdr:nvSpPr>
          <xdr:spPr>
            <a:xfrm>
              <a:off x="3219450" y="9948862"/>
              <a:ext cx="26199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𝑓_2𝑅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3</xdr:col>
      <xdr:colOff>981075</xdr:colOff>
      <xdr:row>47</xdr:row>
      <xdr:rowOff>14287</xdr:rowOff>
    </xdr:from>
    <xdr:ext cx="261995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PoljeZBesedilom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 txBox="1"/>
          </xdr:nvSpPr>
          <xdr:spPr>
            <a:xfrm>
              <a:off x="3219450" y="10186987"/>
              <a:ext cx="26199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3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𝑅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11" name="PoljeZBesedilom 10">
              <a:extLst>
                <a:ext uri="{FF2B5EF4-FFF2-40B4-BE49-F238E27FC236}">
                  <a16:creationId xmlns:a16="http://schemas.microsoft.com/office/drawing/2014/main" id="{7EC3CBD9-B956-493F-B936-95BB207C0CB1}"/>
                </a:ext>
              </a:extLst>
            </xdr:cNvPr>
            <xdr:cNvSpPr txBox="1"/>
          </xdr:nvSpPr>
          <xdr:spPr>
            <a:xfrm>
              <a:off x="3219450" y="10186987"/>
              <a:ext cx="26199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𝑓_3𝑅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5</xdr:col>
      <xdr:colOff>962025</xdr:colOff>
      <xdr:row>45</xdr:row>
      <xdr:rowOff>228600</xdr:rowOff>
    </xdr:from>
    <xdr:ext cx="333375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PoljeZBesedilom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SpPr txBox="1"/>
          </xdr:nvSpPr>
          <xdr:spPr>
            <a:xfrm>
              <a:off x="7962900" y="10582275"/>
              <a:ext cx="333375" cy="219163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sl-SI" sz="14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sl-SI" sz="1400" b="0" i="1">
                          <a:latin typeface="Cambria Math" panose="02040503050406030204" pitchFamily="18" charset="0"/>
                        </a:rPr>
                        <m:t>𝑓</m:t>
                      </m:r>
                    </m:e>
                    <m:sub>
                      <m:r>
                        <a:rPr lang="sl-SI" sz="1400" b="0" i="1">
                          <a:latin typeface="Cambria Math" panose="02040503050406030204" pitchFamily="18" charset="0"/>
                        </a:rPr>
                        <m:t>𝑅</m:t>
                      </m:r>
                    </m:sub>
                  </m:sSub>
                </m:oMath>
              </a14:m>
              <a:r>
                <a:rPr lang="sl-SI" sz="1400"/>
                <a:t> =</a:t>
              </a:r>
            </a:p>
          </xdr:txBody>
        </xdr:sp>
      </mc:Choice>
      <mc:Fallback>
        <xdr:sp macro="" textlink="">
          <xdr:nvSpPr>
            <xdr:cNvPr id="12" name="PoljeZBesedilom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SpPr txBox="1"/>
          </xdr:nvSpPr>
          <xdr:spPr>
            <a:xfrm>
              <a:off x="7962900" y="10582275"/>
              <a:ext cx="333375" cy="219163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sl-SI" sz="1400" b="0" i="0">
                  <a:latin typeface="Cambria Math" panose="02040503050406030204" pitchFamily="18" charset="0"/>
                </a:rPr>
                <a:t>𝑓_𝑅</a:t>
              </a:r>
              <a:r>
                <a:rPr lang="sl-SI" sz="1400"/>
                <a:t> =</a:t>
              </a:r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</xdr:row>
          <xdr:rowOff>276225</xdr:rowOff>
        </xdr:from>
        <xdr:to>
          <xdr:col>3</xdr:col>
          <xdr:colOff>400050</xdr:colOff>
          <xdr:row>7</xdr:row>
          <xdr:rowOff>28575</xdr:rowOff>
        </xdr:to>
        <xdr:sp macro="" textlink="">
          <xdr:nvSpPr>
            <xdr:cNvPr id="25602" name="Object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4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5</xdr:col>
      <xdr:colOff>733425</xdr:colOff>
      <xdr:row>9</xdr:row>
      <xdr:rowOff>419100</xdr:rowOff>
    </xdr:from>
    <xdr:ext cx="581025" cy="2364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PoljeZBesedilom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SpPr txBox="1"/>
          </xdr:nvSpPr>
          <xdr:spPr>
            <a:xfrm>
              <a:off x="7734300" y="1371600"/>
              <a:ext cx="5810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1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𝑅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𝑟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sl-SI" sz="1400"/>
            </a:p>
          </xdr:txBody>
        </xdr:sp>
      </mc:Choice>
      <mc:Fallback>
        <xdr:sp macro="" textlink="">
          <xdr:nvSpPr>
            <xdr:cNvPr id="15" name="PoljeZBesedilom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SpPr txBox="1"/>
          </xdr:nvSpPr>
          <xdr:spPr>
            <a:xfrm>
              <a:off x="7734300" y="1371600"/>
              <a:ext cx="5810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l-SI" sz="1400" b="0" i="0">
                  <a:latin typeface="Cambria Math" panose="02040503050406030204" pitchFamily="18" charset="0"/>
                </a:rPr>
                <a:t>𝑓_(1𝑅(𝑟))</a:t>
              </a:r>
              <a:endParaRPr lang="sl-SI" sz="1400"/>
            </a:p>
          </xdr:txBody>
        </xdr:sp>
      </mc:Fallback>
    </mc:AlternateContent>
    <xdr:clientData/>
  </xdr:oneCellAnchor>
  <xdr:oneCellAnchor>
    <xdr:from>
      <xdr:col>3</xdr:col>
      <xdr:colOff>523875</xdr:colOff>
      <xdr:row>10</xdr:row>
      <xdr:rowOff>23812</xdr:rowOff>
    </xdr:from>
    <xdr:ext cx="950132" cy="40992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PoljeZBesedilom 1">
              <a:extLst>
                <a:ext uri="{FF2B5EF4-FFF2-40B4-BE49-F238E27FC236}">
                  <a16:creationId xmlns:a16="http://schemas.microsoft.com/office/drawing/2014/main" id="{9ADBFA41-8A61-4691-9035-A9A309C5F5C0}"/>
                </a:ext>
              </a:extLst>
            </xdr:cNvPr>
            <xdr:cNvSpPr txBox="1"/>
          </xdr:nvSpPr>
          <xdr:spPr>
            <a:xfrm>
              <a:off x="3429000" y="1566862"/>
              <a:ext cx="950132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sl-SI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)(</m:t>
                            </m:r>
                            <m:sSub>
                              <m:sSubPr>
                                <m:ctrlP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𝑑𝑘</m:t>
                                </m:r>
                              </m:e>
                              <m:sub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)(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sl-SI" sz="1100"/>
            </a:p>
          </xdr:txBody>
        </xdr:sp>
      </mc:Choice>
      <mc:Fallback>
        <xdr:sp macro="" textlink="">
          <xdr:nvSpPr>
            <xdr:cNvPr id="2" name="PoljeZBesedilom 1">
              <a:extLst>
                <a:ext uri="{FF2B5EF4-FFF2-40B4-BE49-F238E27FC236}">
                  <a16:creationId xmlns:a16="http://schemas.microsoft.com/office/drawing/2014/main" id="{9ADBFA41-8A61-4691-9035-A9A309C5F5C0}"/>
                </a:ext>
              </a:extLst>
            </xdr:cNvPr>
            <xdr:cNvSpPr txBox="1"/>
          </xdr:nvSpPr>
          <xdr:spPr>
            <a:xfrm>
              <a:off x="3429000" y="1566862"/>
              <a:ext cx="950132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∑▒</a:t>
              </a:r>
              <a:r>
                <a:rPr lang="sl-SI" sz="1100" b="0" i="0">
                  <a:latin typeface="Cambria Math" panose="02040503050406030204" pitchFamily="18" charset="0"/>
                </a:rPr>
                <a:t>𝑄_(𝐼(𝑟)(〖𝑑𝑘〗_𝑅)(𝑒)) </a:t>
              </a:r>
              <a:endParaRPr lang="sl-SI" sz="1100"/>
            </a:p>
          </xdr:txBody>
        </xdr:sp>
      </mc:Fallback>
    </mc:AlternateContent>
    <xdr:clientData/>
  </xdr:oneCellAnchor>
  <xdr:oneCellAnchor>
    <xdr:from>
      <xdr:col>4</xdr:col>
      <xdr:colOff>533400</xdr:colOff>
      <xdr:row>10</xdr:row>
      <xdr:rowOff>23812</xdr:rowOff>
    </xdr:from>
    <xdr:ext cx="962251" cy="40992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PoljeZBesedilom 15">
              <a:extLst>
                <a:ext uri="{FF2B5EF4-FFF2-40B4-BE49-F238E27FC236}">
                  <a16:creationId xmlns:a16="http://schemas.microsoft.com/office/drawing/2014/main" id="{3AEA73B4-E36B-4592-B778-EA3282FD80F4}"/>
                </a:ext>
              </a:extLst>
            </xdr:cNvPr>
            <xdr:cNvSpPr txBox="1"/>
          </xdr:nvSpPr>
          <xdr:spPr>
            <a:xfrm>
              <a:off x="5486400" y="1566862"/>
              <a:ext cx="962251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sl-SI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𝐼𝑇𝐾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)(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𝑑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)(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sl-SI" sz="1100"/>
            </a:p>
          </xdr:txBody>
        </xdr:sp>
      </mc:Choice>
      <mc:Fallback>
        <xdr:sp macro="" textlink="">
          <xdr:nvSpPr>
            <xdr:cNvPr id="16" name="PoljeZBesedilom 15">
              <a:extLst>
                <a:ext uri="{FF2B5EF4-FFF2-40B4-BE49-F238E27FC236}">
                  <a16:creationId xmlns:a16="http://schemas.microsoft.com/office/drawing/2014/main" id="{3AEA73B4-E36B-4592-B778-EA3282FD80F4}"/>
                </a:ext>
              </a:extLst>
            </xdr:cNvPr>
            <xdr:cNvSpPr txBox="1"/>
          </xdr:nvSpPr>
          <xdr:spPr>
            <a:xfrm>
              <a:off x="5486400" y="1566862"/>
              <a:ext cx="962251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∑▒</a:t>
              </a:r>
              <a:r>
                <a:rPr lang="sl-SI" sz="1100" b="0" i="0">
                  <a:latin typeface="Cambria Math" panose="02040503050406030204" pitchFamily="18" charset="0"/>
                </a:rPr>
                <a:t>𝑄_(𝐼𝑇𝐾(𝑟)(𝑑)(𝑒)) </a:t>
              </a:r>
              <a:endParaRPr lang="sl-SI" sz="1100"/>
            </a:p>
          </xdr:txBody>
        </xdr:sp>
      </mc:Fallback>
    </mc:AlternateContent>
    <xdr:clientData/>
  </xdr:oneCellAnchor>
  <xdr:oneCellAnchor>
    <xdr:from>
      <xdr:col>2</xdr:col>
      <xdr:colOff>666750</xdr:colOff>
      <xdr:row>36</xdr:row>
      <xdr:rowOff>14287</xdr:rowOff>
    </xdr:from>
    <xdr:ext cx="670440" cy="40992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PoljeZBesedilom 16">
              <a:extLst>
                <a:ext uri="{FF2B5EF4-FFF2-40B4-BE49-F238E27FC236}">
                  <a16:creationId xmlns:a16="http://schemas.microsoft.com/office/drawing/2014/main" id="{0BCE46CB-9E0A-40A0-A77B-0A4F5CE11347}"/>
                </a:ext>
              </a:extLst>
            </xdr:cNvPr>
            <xdr:cNvSpPr txBox="1"/>
          </xdr:nvSpPr>
          <xdr:spPr>
            <a:xfrm>
              <a:off x="1524000" y="8186737"/>
              <a:ext cx="67044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sl-SI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)(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sl-SI" sz="1100"/>
            </a:p>
          </xdr:txBody>
        </xdr:sp>
      </mc:Choice>
      <mc:Fallback>
        <xdr:sp macro="" textlink="">
          <xdr:nvSpPr>
            <xdr:cNvPr id="17" name="PoljeZBesedilom 16">
              <a:extLst>
                <a:ext uri="{FF2B5EF4-FFF2-40B4-BE49-F238E27FC236}">
                  <a16:creationId xmlns:a16="http://schemas.microsoft.com/office/drawing/2014/main" id="{0BCE46CB-9E0A-40A0-A77B-0A4F5CE11347}"/>
                </a:ext>
              </a:extLst>
            </xdr:cNvPr>
            <xdr:cNvSpPr txBox="1"/>
          </xdr:nvSpPr>
          <xdr:spPr>
            <a:xfrm>
              <a:off x="1524000" y="8186737"/>
              <a:ext cx="67044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∑▒</a:t>
              </a:r>
              <a:r>
                <a:rPr lang="sl-SI" sz="1100" b="0" i="0">
                  <a:latin typeface="Cambria Math" panose="02040503050406030204" pitchFamily="18" charset="0"/>
                </a:rPr>
                <a:t>𝑄_(𝐼(𝑟)(𝑒)) </a:t>
              </a:r>
              <a:endParaRPr lang="sl-SI" sz="1100"/>
            </a:p>
          </xdr:txBody>
        </xdr:sp>
      </mc:Fallback>
    </mc:AlternateContent>
    <xdr:clientData/>
  </xdr:oneCellAnchor>
  <xdr:oneCellAnchor>
    <xdr:from>
      <xdr:col>2</xdr:col>
      <xdr:colOff>790575</xdr:colOff>
      <xdr:row>10</xdr:row>
      <xdr:rowOff>147637</xdr:rowOff>
    </xdr:from>
    <xdr:ext cx="344287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PoljeZBesedilom 12">
              <a:extLst>
                <a:ext uri="{FF2B5EF4-FFF2-40B4-BE49-F238E27FC236}">
                  <a16:creationId xmlns:a16="http://schemas.microsoft.com/office/drawing/2014/main" id="{3A6CF618-89F8-4117-A794-A27BD367B28C}"/>
                </a:ext>
              </a:extLst>
            </xdr:cNvPr>
            <xdr:cNvSpPr txBox="1"/>
          </xdr:nvSpPr>
          <xdr:spPr>
            <a:xfrm>
              <a:off x="1647825" y="1862137"/>
              <a:ext cx="34428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100" b="0" i="1">
                            <a:latin typeface="Cambria Math" panose="02040503050406030204" pitchFamily="18" charset="0"/>
                          </a:rPr>
                          <m:t>𝑑𝑘</m:t>
                        </m:r>
                      </m:e>
                      <m:sub>
                        <m:r>
                          <a:rPr lang="sl-SI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</m:oMath>
                </m:oMathPara>
              </a14:m>
              <a:endParaRPr lang="sl-SI" sz="1100"/>
            </a:p>
          </xdr:txBody>
        </xdr:sp>
      </mc:Choice>
      <mc:Fallback>
        <xdr:sp macro="" textlink="">
          <xdr:nvSpPr>
            <xdr:cNvPr id="13" name="PoljeZBesedilom 12">
              <a:extLst>
                <a:ext uri="{FF2B5EF4-FFF2-40B4-BE49-F238E27FC236}">
                  <a16:creationId xmlns:a16="http://schemas.microsoft.com/office/drawing/2014/main" id="{3A6CF618-89F8-4117-A794-A27BD367B28C}"/>
                </a:ext>
              </a:extLst>
            </xdr:cNvPr>
            <xdr:cNvSpPr txBox="1"/>
          </xdr:nvSpPr>
          <xdr:spPr>
            <a:xfrm>
              <a:off x="1647825" y="1862137"/>
              <a:ext cx="34428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〖</a:t>
              </a:r>
              <a:r>
                <a:rPr lang="sl-SI" sz="1100" b="0" i="0">
                  <a:latin typeface="Cambria Math" panose="02040503050406030204" pitchFamily="18" charset="0"/>
                </a:rPr>
                <a:t>𝑑𝑘〗_𝑅</a:t>
              </a:r>
              <a:endParaRPr lang="sl-SI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38101</xdr:colOff>
          <xdr:row>17</xdr:row>
          <xdr:rowOff>95250</xdr:rowOff>
        </xdr:from>
        <xdr:to>
          <xdr:col>3</xdr:col>
          <xdr:colOff>361950</xdr:colOff>
          <xdr:row>20</xdr:row>
          <xdr:rowOff>9525</xdr:rowOff>
        </xdr:to>
        <xdr:sp macro="" textlink="">
          <xdr:nvSpPr>
            <xdr:cNvPr id="25604" name="Object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E83E7323-6848-448D-AD22-F0AF102A3B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733425</xdr:colOff>
      <xdr:row>23</xdr:row>
      <xdr:rowOff>4762</xdr:rowOff>
    </xdr:from>
    <xdr:ext cx="754181" cy="40992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PoljeZBesedilom 13">
              <a:extLst>
                <a:ext uri="{FF2B5EF4-FFF2-40B4-BE49-F238E27FC236}">
                  <a16:creationId xmlns:a16="http://schemas.microsoft.com/office/drawing/2014/main" id="{9EA01417-7DC7-4AE4-B026-462B299455B2}"/>
                </a:ext>
              </a:extLst>
            </xdr:cNvPr>
            <xdr:cNvSpPr txBox="1"/>
          </xdr:nvSpPr>
          <xdr:spPr>
            <a:xfrm>
              <a:off x="1590675" y="4900612"/>
              <a:ext cx="754181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acc>
                          <m:accPr>
                            <m:chr m:val="̅"/>
                            <m:ctrlPr>
                              <a:rPr lang="sl-SI" sz="110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sl-SI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𝑃𝐾</m:t>
                                </m:r>
                              </m:e>
                              <m:sub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𝐼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(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)(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𝑒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)</m:t>
                                </m:r>
                              </m:sub>
                            </m:sSub>
                          </m:e>
                        </m:acc>
                      </m:e>
                    </m:nary>
                  </m:oMath>
                </m:oMathPara>
              </a14:m>
              <a:endParaRPr lang="sl-SI" sz="1100"/>
            </a:p>
          </xdr:txBody>
        </xdr:sp>
      </mc:Choice>
      <mc:Fallback>
        <xdr:sp macro="" textlink="">
          <xdr:nvSpPr>
            <xdr:cNvPr id="14" name="PoljeZBesedilom 13">
              <a:extLst>
                <a:ext uri="{FF2B5EF4-FFF2-40B4-BE49-F238E27FC236}">
                  <a16:creationId xmlns:a16="http://schemas.microsoft.com/office/drawing/2014/main" id="{9EA01417-7DC7-4AE4-B026-462B299455B2}"/>
                </a:ext>
              </a:extLst>
            </xdr:cNvPr>
            <xdr:cNvSpPr txBox="1"/>
          </xdr:nvSpPr>
          <xdr:spPr>
            <a:xfrm>
              <a:off x="1590675" y="4900612"/>
              <a:ext cx="754181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∑▒(〖</a:t>
              </a:r>
              <a:r>
                <a:rPr lang="sl-SI" sz="1100" b="0" i="0">
                  <a:latin typeface="Cambria Math" panose="02040503050406030204" pitchFamily="18" charset="0"/>
                </a:rPr>
                <a:t>𝑃𝐾〗_(𝐼(𝑟)(𝑒)) ) ̅ </a:t>
              </a:r>
              <a:endParaRPr lang="sl-SI" sz="1100"/>
            </a:p>
          </xdr:txBody>
        </xdr:sp>
      </mc:Fallback>
    </mc:AlternateContent>
    <xdr:clientData/>
  </xdr:oneCellAnchor>
  <xdr:oneCellAnchor>
    <xdr:from>
      <xdr:col>3</xdr:col>
      <xdr:colOff>723900</xdr:colOff>
      <xdr:row>22</xdr:row>
      <xdr:rowOff>566737</xdr:rowOff>
    </xdr:from>
    <xdr:ext cx="750655" cy="40992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PoljeZBesedilom 22">
              <a:extLst>
                <a:ext uri="{FF2B5EF4-FFF2-40B4-BE49-F238E27FC236}">
                  <a16:creationId xmlns:a16="http://schemas.microsoft.com/office/drawing/2014/main" id="{6F5DF914-A425-46D6-8175-84D3890F0E6B}"/>
                </a:ext>
              </a:extLst>
            </xdr:cNvPr>
            <xdr:cNvSpPr txBox="1"/>
          </xdr:nvSpPr>
          <xdr:spPr>
            <a:xfrm>
              <a:off x="3629025" y="4852987"/>
              <a:ext cx="75065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acc>
                          <m:accPr>
                            <m:chr m:val="̅"/>
                            <m:ctrlPr>
                              <a:rPr lang="sl-SI" sz="110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sl-SI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𝑇𝐾</m:t>
                                </m:r>
                              </m:e>
                              <m:sub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𝐼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(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)(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𝑒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)</m:t>
                                </m:r>
                              </m:sub>
                            </m:sSub>
                          </m:e>
                        </m:acc>
                      </m:e>
                    </m:nary>
                  </m:oMath>
                </m:oMathPara>
              </a14:m>
              <a:endParaRPr lang="sl-SI" sz="1100"/>
            </a:p>
          </xdr:txBody>
        </xdr:sp>
      </mc:Choice>
      <mc:Fallback>
        <xdr:sp macro="" textlink="">
          <xdr:nvSpPr>
            <xdr:cNvPr id="23" name="PoljeZBesedilom 22">
              <a:extLst>
                <a:ext uri="{FF2B5EF4-FFF2-40B4-BE49-F238E27FC236}">
                  <a16:creationId xmlns:a16="http://schemas.microsoft.com/office/drawing/2014/main" id="{6F5DF914-A425-46D6-8175-84D3890F0E6B}"/>
                </a:ext>
              </a:extLst>
            </xdr:cNvPr>
            <xdr:cNvSpPr txBox="1"/>
          </xdr:nvSpPr>
          <xdr:spPr>
            <a:xfrm>
              <a:off x="3629025" y="4852987"/>
              <a:ext cx="75065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∑▒(〖</a:t>
              </a:r>
              <a:r>
                <a:rPr lang="sl-SI" sz="1100" b="0" i="0">
                  <a:latin typeface="Cambria Math" panose="02040503050406030204" pitchFamily="18" charset="0"/>
                </a:rPr>
                <a:t>𝑇𝐾〗_(𝐼(𝑟)(𝑒)) ) ̅ </a:t>
              </a:r>
              <a:endParaRPr lang="sl-SI" sz="1100"/>
            </a:p>
          </xdr:txBody>
        </xdr:sp>
      </mc:Fallback>
    </mc:AlternateContent>
    <xdr:clientData/>
  </xdr:oneCellAnchor>
  <xdr:oneCellAnchor>
    <xdr:from>
      <xdr:col>4</xdr:col>
      <xdr:colOff>695325</xdr:colOff>
      <xdr:row>22</xdr:row>
      <xdr:rowOff>381000</xdr:rowOff>
    </xdr:from>
    <xdr:ext cx="581025" cy="2364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PoljeZBesedilom 23">
              <a:extLst>
                <a:ext uri="{FF2B5EF4-FFF2-40B4-BE49-F238E27FC236}">
                  <a16:creationId xmlns:a16="http://schemas.microsoft.com/office/drawing/2014/main" id="{95EDFEED-EA8B-4824-8100-E76CA35B1CAE}"/>
                </a:ext>
              </a:extLst>
            </xdr:cNvPr>
            <xdr:cNvSpPr txBox="1"/>
          </xdr:nvSpPr>
          <xdr:spPr>
            <a:xfrm>
              <a:off x="5648325" y="4667250"/>
              <a:ext cx="5810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𝑅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𝑟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sl-SI" sz="1400"/>
            </a:p>
          </xdr:txBody>
        </xdr:sp>
      </mc:Choice>
      <mc:Fallback>
        <xdr:sp macro="" textlink="">
          <xdr:nvSpPr>
            <xdr:cNvPr id="24" name="PoljeZBesedilom 23">
              <a:extLst>
                <a:ext uri="{FF2B5EF4-FFF2-40B4-BE49-F238E27FC236}">
                  <a16:creationId xmlns:a16="http://schemas.microsoft.com/office/drawing/2014/main" id="{95EDFEED-EA8B-4824-8100-E76CA35B1CAE}"/>
                </a:ext>
              </a:extLst>
            </xdr:cNvPr>
            <xdr:cNvSpPr txBox="1"/>
          </xdr:nvSpPr>
          <xdr:spPr>
            <a:xfrm>
              <a:off x="5648325" y="4667250"/>
              <a:ext cx="5810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l-SI" sz="1400" b="0" i="0">
                  <a:latin typeface="Cambria Math" panose="02040503050406030204" pitchFamily="18" charset="0"/>
                </a:rPr>
                <a:t>𝑓_(2𝑅(𝑟))</a:t>
              </a:r>
              <a:endParaRPr lang="sl-SI" sz="14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95250</xdr:rowOff>
        </xdr:from>
        <xdr:to>
          <xdr:col>3</xdr:col>
          <xdr:colOff>371475</xdr:colOff>
          <xdr:row>33</xdr:row>
          <xdr:rowOff>9525</xdr:rowOff>
        </xdr:to>
        <xdr:sp macro="" textlink="">
          <xdr:nvSpPr>
            <xdr:cNvPr id="25605" name="Object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6A3D73BC-A32A-4781-B433-8A0C1C676F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685800</xdr:colOff>
      <xdr:row>35</xdr:row>
      <xdr:rowOff>457200</xdr:rowOff>
    </xdr:from>
    <xdr:ext cx="581025" cy="2364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PoljeZBesedilom 25">
              <a:extLst>
                <a:ext uri="{FF2B5EF4-FFF2-40B4-BE49-F238E27FC236}">
                  <a16:creationId xmlns:a16="http://schemas.microsoft.com/office/drawing/2014/main" id="{BC6784C7-6A81-4DE1-A6AF-FA270D298B89}"/>
                </a:ext>
              </a:extLst>
            </xdr:cNvPr>
            <xdr:cNvSpPr txBox="1"/>
          </xdr:nvSpPr>
          <xdr:spPr>
            <a:xfrm>
              <a:off x="5638800" y="8058150"/>
              <a:ext cx="5810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3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𝑅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𝑟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sl-SI" sz="1400"/>
            </a:p>
          </xdr:txBody>
        </xdr:sp>
      </mc:Choice>
      <mc:Fallback>
        <xdr:sp macro="" textlink="">
          <xdr:nvSpPr>
            <xdr:cNvPr id="26" name="PoljeZBesedilom 25">
              <a:extLst>
                <a:ext uri="{FF2B5EF4-FFF2-40B4-BE49-F238E27FC236}">
                  <a16:creationId xmlns:a16="http://schemas.microsoft.com/office/drawing/2014/main" id="{BC6784C7-6A81-4DE1-A6AF-FA270D298B89}"/>
                </a:ext>
              </a:extLst>
            </xdr:cNvPr>
            <xdr:cNvSpPr txBox="1"/>
          </xdr:nvSpPr>
          <xdr:spPr>
            <a:xfrm>
              <a:off x="5638800" y="8058150"/>
              <a:ext cx="5810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l-SI" sz="1400" b="0" i="0">
                  <a:latin typeface="Cambria Math" panose="02040503050406030204" pitchFamily="18" charset="0"/>
                </a:rPr>
                <a:t>𝑓_(3𝑅(𝑟))</a:t>
              </a:r>
              <a:endParaRPr lang="sl-SI" sz="1400"/>
            </a:p>
          </xdr:txBody>
        </xdr:sp>
      </mc:Fallback>
    </mc:AlternateContent>
    <xdr:clientData/>
  </xdr:oneCellAnchor>
  <xdr:oneCellAnchor>
    <xdr:from>
      <xdr:col>3</xdr:col>
      <xdr:colOff>647700</xdr:colOff>
      <xdr:row>36</xdr:row>
      <xdr:rowOff>28575</xdr:rowOff>
    </xdr:from>
    <xdr:ext cx="827534" cy="40992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PoljeZBesedilom 27">
              <a:extLst>
                <a:ext uri="{FF2B5EF4-FFF2-40B4-BE49-F238E27FC236}">
                  <a16:creationId xmlns:a16="http://schemas.microsoft.com/office/drawing/2014/main" id="{25822AA3-E59E-449A-9C2C-352B9F82B5E0}"/>
                </a:ext>
              </a:extLst>
            </xdr:cNvPr>
            <xdr:cNvSpPr txBox="1"/>
          </xdr:nvSpPr>
          <xdr:spPr>
            <a:xfrm>
              <a:off x="3552825" y="8201025"/>
              <a:ext cx="82753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sl-SI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  <m:d>
                              <m:dPr>
                                <m:ctrlP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</m:d>
                            <m:sSub>
                              <m:sSubPr>
                                <m:ctrlP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𝑇𝐾</m:t>
                                </m:r>
                              </m:e>
                              <m:sub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𝐼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(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𝑒</m:t>
                                </m:r>
                                <m:r>
                                  <a:rPr lang="sl-SI" sz="1100" b="0" i="1">
                                    <a:latin typeface="Cambria Math" panose="02040503050406030204" pitchFamily="18" charset="0"/>
                                  </a:rPr>
                                  <m:t>)</m:t>
                                </m:r>
                              </m:sub>
                            </m:sSub>
                          </m:sub>
                        </m:sSub>
                      </m:e>
                    </m:nary>
                  </m:oMath>
                </m:oMathPara>
              </a14:m>
              <a:endParaRPr lang="sl-SI" sz="1100"/>
            </a:p>
          </xdr:txBody>
        </xdr:sp>
      </mc:Choice>
      <mc:Fallback>
        <xdr:sp macro="" textlink="">
          <xdr:nvSpPr>
            <xdr:cNvPr id="28" name="PoljeZBesedilom 27">
              <a:extLst>
                <a:ext uri="{FF2B5EF4-FFF2-40B4-BE49-F238E27FC236}">
                  <a16:creationId xmlns:a16="http://schemas.microsoft.com/office/drawing/2014/main" id="{25822AA3-E59E-449A-9C2C-352B9F82B5E0}"/>
                </a:ext>
              </a:extLst>
            </xdr:cNvPr>
            <xdr:cNvSpPr txBox="1"/>
          </xdr:nvSpPr>
          <xdr:spPr>
            <a:xfrm>
              <a:off x="3552825" y="8201025"/>
              <a:ext cx="82753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∑▒</a:t>
              </a:r>
              <a:r>
                <a:rPr lang="sl-SI" sz="1100" b="0" i="0">
                  <a:latin typeface="Cambria Math" panose="02040503050406030204" pitchFamily="18" charset="0"/>
                </a:rPr>
                <a:t>𝑄_(𝐼(𝑟) 〖𝑇𝐾〗_(𝐼(𝑒)) ) </a:t>
              </a:r>
              <a:endParaRPr lang="sl-SI" sz="1100"/>
            </a:p>
          </xdr:txBody>
        </xdr:sp>
      </mc:Fallback>
    </mc:AlternateContent>
    <xdr:clientData/>
  </xdr:oneCellAnchor>
  <xdr:twoCellAnchor editAs="absolute">
    <xdr:from>
      <xdr:col>6</xdr:col>
      <xdr:colOff>246409</xdr:colOff>
      <xdr:row>0</xdr:row>
      <xdr:rowOff>152400</xdr:rowOff>
    </xdr:from>
    <xdr:to>
      <xdr:col>6</xdr:col>
      <xdr:colOff>881903</xdr:colOff>
      <xdr:row>2</xdr:row>
      <xdr:rowOff>209550</xdr:rowOff>
    </xdr:to>
    <xdr:pic>
      <xdr:nvPicPr>
        <xdr:cNvPr id="29" name="Slika 28" descr="AE_Logo.jpg">
          <a:extLst>
            <a:ext uri="{FF2B5EF4-FFF2-40B4-BE49-F238E27FC236}">
              <a16:creationId xmlns:a16="http://schemas.microsoft.com/office/drawing/2014/main" id="{AF2D503E-2728-414F-88C2-B701C454B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95159" y="152400"/>
          <a:ext cx="635494" cy="638175"/>
        </a:xfrm>
        <a:prstGeom prst="rect">
          <a:avLst/>
        </a:prstGeom>
      </xdr:spPr>
    </xdr:pic>
    <xdr:clientData/>
  </xdr:twoCellAnchor>
  <xdr:oneCellAnchor>
    <xdr:from>
      <xdr:col>5</xdr:col>
      <xdr:colOff>1323974</xdr:colOff>
      <xdr:row>3</xdr:row>
      <xdr:rowOff>66777</xdr:rowOff>
    </xdr:from>
    <xdr:ext cx="504825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PoljeZBesedilom 18">
              <a:extLst>
                <a:ext uri="{FF2B5EF4-FFF2-40B4-BE49-F238E27FC236}">
                  <a16:creationId xmlns:a16="http://schemas.microsoft.com/office/drawing/2014/main" id="{92DE8A99-6766-4E60-8E37-CE065504C219}"/>
                </a:ext>
              </a:extLst>
            </xdr:cNvPr>
            <xdr:cNvSpPr txBox="1"/>
          </xdr:nvSpPr>
          <xdr:spPr>
            <a:xfrm rot="10800000" flipV="1">
              <a:off x="8324849" y="1028802"/>
              <a:ext cx="504825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sl-SI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𝑹</m:t>
                        </m:r>
                      </m:sub>
                    </m:sSub>
                  </m:oMath>
                </m:oMathPara>
              </a14:m>
              <a:endParaRPr lang="sl-SI" sz="1400" b="1"/>
            </a:p>
          </xdr:txBody>
        </xdr:sp>
      </mc:Choice>
      <mc:Fallback>
        <xdr:sp macro="" textlink="">
          <xdr:nvSpPr>
            <xdr:cNvPr id="19" name="PoljeZBesedilom 18">
              <a:extLst>
                <a:ext uri="{FF2B5EF4-FFF2-40B4-BE49-F238E27FC236}">
                  <a16:creationId xmlns:a16="http://schemas.microsoft.com/office/drawing/2014/main" id="{92DE8A99-6766-4E60-8E37-CE065504C219}"/>
                </a:ext>
              </a:extLst>
            </xdr:cNvPr>
            <xdr:cNvSpPr txBox="1"/>
          </xdr:nvSpPr>
          <xdr:spPr>
            <a:xfrm rot="10800000" flipV="1">
              <a:off x="8324849" y="1028802"/>
              <a:ext cx="504825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sl-SI" sz="14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𝒇_𝑹</a:t>
              </a:r>
              <a:endParaRPr lang="sl-SI" sz="1400" b="1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5</xdr:row>
          <xdr:rowOff>76200</xdr:rowOff>
        </xdr:from>
        <xdr:to>
          <xdr:col>3</xdr:col>
          <xdr:colOff>228599</xdr:colOff>
          <xdr:row>7</xdr:row>
          <xdr:rowOff>171450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A4C4CDB0-DFE0-4843-A9ED-AE78E97D8B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628650</xdr:colOff>
      <xdr:row>11</xdr:row>
      <xdr:rowOff>14287</xdr:rowOff>
    </xdr:from>
    <xdr:ext cx="781304" cy="40992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PoljeZBesedilom 1">
              <a:extLst>
                <a:ext uri="{FF2B5EF4-FFF2-40B4-BE49-F238E27FC236}">
                  <a16:creationId xmlns:a16="http://schemas.microsoft.com/office/drawing/2014/main" id="{7535462C-1E60-42A8-8E11-AC6DC202A8E8}"/>
                </a:ext>
              </a:extLst>
            </xdr:cNvPr>
            <xdr:cNvSpPr txBox="1"/>
          </xdr:nvSpPr>
          <xdr:spPr>
            <a:xfrm>
              <a:off x="1485900" y="1776412"/>
              <a:ext cx="78130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sl-SI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𝑃𝐾</m:t>
                            </m:r>
                          </m:e>
                          <m:sub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)(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sl-SI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sl-SI" sz="1100"/>
            </a:p>
          </xdr:txBody>
        </xdr:sp>
      </mc:Choice>
      <mc:Fallback>
        <xdr:sp macro="" textlink="">
          <xdr:nvSpPr>
            <xdr:cNvPr id="2" name="PoljeZBesedilom 1">
              <a:extLst>
                <a:ext uri="{FF2B5EF4-FFF2-40B4-BE49-F238E27FC236}">
                  <a16:creationId xmlns:a16="http://schemas.microsoft.com/office/drawing/2014/main" id="{7535462C-1E60-42A8-8E11-AC6DC202A8E8}"/>
                </a:ext>
              </a:extLst>
            </xdr:cNvPr>
            <xdr:cNvSpPr txBox="1"/>
          </xdr:nvSpPr>
          <xdr:spPr>
            <a:xfrm>
              <a:off x="1485900" y="1776412"/>
              <a:ext cx="78130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∑▒〖</a:t>
              </a:r>
              <a:r>
                <a:rPr lang="sl-SI" sz="1100" b="0" i="0">
                  <a:latin typeface="Cambria Math" panose="02040503050406030204" pitchFamily="18" charset="0"/>
                </a:rPr>
                <a:t>𝑃𝐾〗_(𝑁(𝑡)(𝑒)) </a:t>
              </a:r>
              <a:endParaRPr lang="sl-SI" sz="1100"/>
            </a:p>
          </xdr:txBody>
        </xdr:sp>
      </mc:Fallback>
    </mc:AlternateContent>
    <xdr:clientData/>
  </xdr:oneCellAnchor>
  <xdr:oneCellAnchor>
    <xdr:from>
      <xdr:col>4</xdr:col>
      <xdr:colOff>762000</xdr:colOff>
      <xdr:row>10</xdr:row>
      <xdr:rowOff>390525</xdr:rowOff>
    </xdr:from>
    <xdr:ext cx="581025" cy="2364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PoljeZBesedilom 10">
              <a:extLst>
                <a:ext uri="{FF2B5EF4-FFF2-40B4-BE49-F238E27FC236}">
                  <a16:creationId xmlns:a16="http://schemas.microsoft.com/office/drawing/2014/main" id="{8A9FDA0F-9E23-486E-A94E-AB752C9A9ECF}"/>
                </a:ext>
              </a:extLst>
            </xdr:cNvPr>
            <xdr:cNvSpPr txBox="1"/>
          </xdr:nvSpPr>
          <xdr:spPr>
            <a:xfrm>
              <a:off x="5715000" y="2809875"/>
              <a:ext cx="5810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sl-SI" sz="1400"/>
            </a:p>
          </xdr:txBody>
        </xdr:sp>
      </mc:Choice>
      <mc:Fallback>
        <xdr:sp macro="" textlink="">
          <xdr:nvSpPr>
            <xdr:cNvPr id="11" name="PoljeZBesedilom 10">
              <a:extLst>
                <a:ext uri="{FF2B5EF4-FFF2-40B4-BE49-F238E27FC236}">
                  <a16:creationId xmlns:a16="http://schemas.microsoft.com/office/drawing/2014/main" id="{8A9FDA0F-9E23-486E-A94E-AB752C9A9ECF}"/>
                </a:ext>
              </a:extLst>
            </xdr:cNvPr>
            <xdr:cNvSpPr txBox="1"/>
          </xdr:nvSpPr>
          <xdr:spPr>
            <a:xfrm>
              <a:off x="5715000" y="2809875"/>
              <a:ext cx="5810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l-SI" sz="1400" b="0" i="0">
                  <a:latin typeface="Cambria Math" panose="02040503050406030204" pitchFamily="18" charset="0"/>
                </a:rPr>
                <a:t>𝑓_(𝑁(𝑡))</a:t>
              </a:r>
              <a:endParaRPr lang="sl-SI" sz="1400"/>
            </a:p>
          </xdr:txBody>
        </xdr:sp>
      </mc:Fallback>
    </mc:AlternateContent>
    <xdr:clientData/>
  </xdr:oneCellAnchor>
  <xdr:oneCellAnchor>
    <xdr:from>
      <xdr:col>3</xdr:col>
      <xdr:colOff>895350</xdr:colOff>
      <xdr:row>11</xdr:row>
      <xdr:rowOff>109537</xdr:rowOff>
    </xdr:from>
    <xdr:ext cx="422744" cy="18588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PoljeZBesedilom 4">
              <a:extLst>
                <a:ext uri="{FF2B5EF4-FFF2-40B4-BE49-F238E27FC236}">
                  <a16:creationId xmlns:a16="http://schemas.microsoft.com/office/drawing/2014/main" id="{6730918E-4E17-4A6E-AA10-7C83AC681D26}"/>
                </a:ext>
              </a:extLst>
            </xdr:cNvPr>
            <xdr:cNvSpPr txBox="1"/>
          </xdr:nvSpPr>
          <xdr:spPr>
            <a:xfrm>
              <a:off x="3800475" y="1871662"/>
              <a:ext cx="42274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100" b="0" i="1">
                            <a:latin typeface="Cambria Math" panose="02040503050406030204" pitchFamily="18" charset="0"/>
                          </a:rPr>
                          <m:t>𝑇𝐾</m:t>
                        </m:r>
                      </m:e>
                      <m:sub>
                        <m:r>
                          <a:rPr lang="sl-SI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sl-SI" sz="11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sl-SI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sl-SI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sl-SI" sz="1100"/>
            </a:p>
          </xdr:txBody>
        </xdr:sp>
      </mc:Choice>
      <mc:Fallback>
        <xdr:sp macro="" textlink="">
          <xdr:nvSpPr>
            <xdr:cNvPr id="5" name="PoljeZBesedilom 4">
              <a:extLst>
                <a:ext uri="{FF2B5EF4-FFF2-40B4-BE49-F238E27FC236}">
                  <a16:creationId xmlns:a16="http://schemas.microsoft.com/office/drawing/2014/main" id="{6730918E-4E17-4A6E-AA10-7C83AC681D26}"/>
                </a:ext>
              </a:extLst>
            </xdr:cNvPr>
            <xdr:cNvSpPr txBox="1"/>
          </xdr:nvSpPr>
          <xdr:spPr>
            <a:xfrm>
              <a:off x="3800475" y="1871662"/>
              <a:ext cx="42274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〖</a:t>
              </a:r>
              <a:r>
                <a:rPr lang="sl-SI" sz="1100" b="0" i="0">
                  <a:latin typeface="Cambria Math" panose="02040503050406030204" pitchFamily="18" charset="0"/>
                </a:rPr>
                <a:t>𝑇𝐾〗_(𝑁(𝑡))</a:t>
              </a:r>
              <a:endParaRPr lang="sl-SI" sz="1100"/>
            </a:p>
          </xdr:txBody>
        </xdr:sp>
      </mc:Fallback>
    </mc:AlternateContent>
    <xdr:clientData/>
  </xdr:oneCellAnchor>
  <xdr:oneCellAnchor>
    <xdr:from>
      <xdr:col>5</xdr:col>
      <xdr:colOff>323849</xdr:colOff>
      <xdr:row>3</xdr:row>
      <xdr:rowOff>48596</xdr:rowOff>
    </xdr:from>
    <xdr:ext cx="504825" cy="2364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PoljeZBesedilom 12">
              <a:extLst>
                <a:ext uri="{FF2B5EF4-FFF2-40B4-BE49-F238E27FC236}">
                  <a16:creationId xmlns:a16="http://schemas.microsoft.com/office/drawing/2014/main" id="{4F71F794-26E4-403F-8A7A-FABD0D4D4C47}"/>
                </a:ext>
              </a:extLst>
            </xdr:cNvPr>
            <xdr:cNvSpPr txBox="1"/>
          </xdr:nvSpPr>
          <xdr:spPr>
            <a:xfrm rot="10800000" flipV="1">
              <a:off x="6524624" y="1010621"/>
              <a:ext cx="5048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sl-SI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𝑵</m:t>
                        </m:r>
                        <m:r>
                          <a:rPr lang="sl-SI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sl-SI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  <m:r>
                          <a:rPr lang="sl-SI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sl-SI" sz="1400" b="1"/>
            </a:p>
          </xdr:txBody>
        </xdr:sp>
      </mc:Choice>
      <mc:Fallback>
        <xdr:sp macro="" textlink="">
          <xdr:nvSpPr>
            <xdr:cNvPr id="13" name="PoljeZBesedilom 12">
              <a:extLst>
                <a:ext uri="{FF2B5EF4-FFF2-40B4-BE49-F238E27FC236}">
                  <a16:creationId xmlns:a16="http://schemas.microsoft.com/office/drawing/2014/main" id="{4F71F794-26E4-403F-8A7A-FABD0D4D4C47}"/>
                </a:ext>
              </a:extLst>
            </xdr:cNvPr>
            <xdr:cNvSpPr txBox="1"/>
          </xdr:nvSpPr>
          <xdr:spPr>
            <a:xfrm rot="10800000" flipV="1">
              <a:off x="6524624" y="1010621"/>
              <a:ext cx="504825" cy="236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sl-SI" sz="14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𝒇_(𝑵(𝒕))</a:t>
              </a:r>
              <a:endParaRPr lang="sl-SI" sz="1400" b="1"/>
            </a:p>
          </xdr:txBody>
        </xdr:sp>
      </mc:Fallback>
    </mc:AlternateContent>
    <xdr:clientData/>
  </xdr:oneCellAnchor>
  <xdr:twoCellAnchor editAs="absolute">
    <xdr:from>
      <xdr:col>5</xdr:col>
      <xdr:colOff>265339</xdr:colOff>
      <xdr:row>0</xdr:row>
      <xdr:rowOff>161925</xdr:rowOff>
    </xdr:from>
    <xdr:to>
      <xdr:col>5</xdr:col>
      <xdr:colOff>872378</xdr:colOff>
      <xdr:row>2</xdr:row>
      <xdr:rowOff>190500</xdr:rowOff>
    </xdr:to>
    <xdr:pic>
      <xdr:nvPicPr>
        <xdr:cNvPr id="14" name="Slika 13" descr="AE_Logo.jpg">
          <a:extLst>
            <a:ext uri="{FF2B5EF4-FFF2-40B4-BE49-F238E27FC236}">
              <a16:creationId xmlns:a16="http://schemas.microsoft.com/office/drawing/2014/main" id="{657A2540-8D29-4453-9FFF-A9973B97A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6114" y="161925"/>
          <a:ext cx="607039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57149</xdr:colOff>
      <xdr:row>0</xdr:row>
      <xdr:rowOff>109537</xdr:rowOff>
    </xdr:from>
    <xdr:ext cx="2095501" cy="4575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PoljeZBesedilom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666749" y="109537"/>
              <a:ext cx="2095501" cy="457561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1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𝐻</m:t>
                        </m:r>
                      </m:sub>
                    </m:sSub>
                    <m:r>
                      <a:rPr lang="sl-SI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𝑀𝑉𝑇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𝐾𝑂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𝑄𝑇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𝑀𝑉𝑇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𝐷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sl-SI" sz="1400"/>
            </a:p>
          </xdr:txBody>
        </xdr:sp>
      </mc:Choice>
      <mc:Fallback xmlns="">
        <xdr:sp macro="" textlink="">
          <xdr:nvSpPr>
            <xdr:cNvPr id="2" name="PoljeZBesedilom 1">
              <a:extLst>
                <a:ext uri="{FF2B5EF4-FFF2-40B4-BE49-F238E27FC236}">
                  <a16:creationId xmlns:a16="http://schemas.microsoft.com/office/drawing/2014/main" id="{345D8449-3501-49E6-BBC7-1DDCDD7965C4}"/>
                </a:ext>
              </a:extLst>
            </xdr:cNvPr>
            <xdr:cNvSpPr txBox="1"/>
          </xdr:nvSpPr>
          <xdr:spPr>
            <a:xfrm>
              <a:off x="666749" y="109537"/>
              <a:ext cx="2095501" cy="457561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l-SI" sz="1400" b="0" i="0">
                  <a:latin typeface="Cambria Math" panose="02040503050406030204" pitchFamily="18" charset="0"/>
                </a:rPr>
                <a:t>𝑓_1𝐻=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𝑄_(𝑀𝑉𝑇,𝐾𝑂)/〖𝑄𝑇〗_(𝑀𝑉𝑇,𝐷) </a:t>
              </a:r>
              <a:endParaRPr lang="sl-SI" sz="1400"/>
            </a:p>
          </xdr:txBody>
        </xdr:sp>
      </mc:Fallback>
    </mc:AlternateContent>
    <xdr:clientData/>
  </xdr:oneCellAnchor>
  <xdr:oneCellAnchor>
    <xdr:from>
      <xdr:col>2</xdr:col>
      <xdr:colOff>76200</xdr:colOff>
      <xdr:row>13</xdr:row>
      <xdr:rowOff>104775</xdr:rowOff>
    </xdr:from>
    <xdr:ext cx="2019300" cy="4397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PoljeZBesedilom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685800" y="2924175"/>
              <a:ext cx="2019300" cy="439736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𝐻</m:t>
                        </m:r>
                      </m:sub>
                    </m:sSub>
                    <m:r>
                      <a:rPr lang="sl-SI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𝑃𝐾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𝑀𝑃𝑇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𝑇𝑍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𝑀𝑃𝑇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sl-SI" sz="1400"/>
            </a:p>
          </xdr:txBody>
        </xdr:sp>
      </mc:Choice>
      <mc:Fallback xmlns="">
        <xdr:sp macro="" textlink="">
          <xdr:nvSpPr>
            <xdr:cNvPr id="4" name="PoljeZBesedilom 3">
              <a:extLst>
                <a:ext uri="{FF2B5EF4-FFF2-40B4-BE49-F238E27FC236}">
                  <a16:creationId xmlns:a16="http://schemas.microsoft.com/office/drawing/2014/main" id="{82B82C0F-6708-4EE6-BACE-2BA8AF5F3013}"/>
                </a:ext>
              </a:extLst>
            </xdr:cNvPr>
            <xdr:cNvSpPr txBox="1"/>
          </xdr:nvSpPr>
          <xdr:spPr>
            <a:xfrm>
              <a:off x="685800" y="2924175"/>
              <a:ext cx="2019300" cy="439736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l-SI" sz="1400" b="0" i="0">
                  <a:latin typeface="Cambria Math" panose="02040503050406030204" pitchFamily="18" charset="0"/>
                </a:rPr>
                <a:t>𝑓_2𝐻=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〖𝑃𝐾〗_𝑀𝑃𝑇/〖𝑇𝑍〗_𝑀𝑃𝑇 </a:t>
              </a:r>
              <a:endParaRPr lang="sl-SI" sz="1400"/>
            </a:p>
          </xdr:txBody>
        </xdr:sp>
      </mc:Fallback>
    </mc:AlternateContent>
    <xdr:clientData/>
  </xdr:oneCellAnchor>
  <xdr:oneCellAnchor>
    <xdr:from>
      <xdr:col>2</xdr:col>
      <xdr:colOff>47626</xdr:colOff>
      <xdr:row>26</xdr:row>
      <xdr:rowOff>66675</xdr:rowOff>
    </xdr:from>
    <xdr:ext cx="2057400" cy="4575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PoljeZBesedilom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657226" y="5467350"/>
              <a:ext cx="2057400" cy="457561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3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𝐻</m:t>
                        </m:r>
                      </m:sub>
                    </m:sSub>
                    <m:r>
                      <a:rPr lang="sl-SI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𝑀𝑃𝑇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𝑄𝑇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𝑀𝑃𝑇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sl-SI" sz="1400"/>
            </a:p>
          </xdr:txBody>
        </xdr:sp>
      </mc:Choice>
      <mc:Fallback xmlns="">
        <xdr:sp macro="" textlink="">
          <xdr:nvSpPr>
            <xdr:cNvPr id="5" name="PoljeZBesedilom 4">
              <a:extLst>
                <a:ext uri="{FF2B5EF4-FFF2-40B4-BE49-F238E27FC236}">
                  <a16:creationId xmlns:a16="http://schemas.microsoft.com/office/drawing/2014/main" id="{C86D6C06-25AC-45FD-AF9E-1B0222061FB5}"/>
                </a:ext>
              </a:extLst>
            </xdr:cNvPr>
            <xdr:cNvSpPr txBox="1"/>
          </xdr:nvSpPr>
          <xdr:spPr>
            <a:xfrm>
              <a:off x="657226" y="5467350"/>
              <a:ext cx="2057400" cy="457561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l-SI" sz="1400" b="0" i="0">
                  <a:latin typeface="Cambria Math" panose="02040503050406030204" pitchFamily="18" charset="0"/>
                </a:rPr>
                <a:t>𝑓_3𝐻=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𝑄_(𝑀𝑃𝑇,𝐿)/〖𝑄𝑇〗_(𝑀𝑃𝑇,𝐿) </a:t>
              </a:r>
              <a:endParaRPr lang="sl-SI" sz="1400"/>
            </a:p>
          </xdr:txBody>
        </xdr:sp>
      </mc:Fallback>
    </mc:AlternateContent>
    <xdr:clientData/>
  </xdr:oneCellAnchor>
  <xdr:oneCellAnchor>
    <xdr:from>
      <xdr:col>2</xdr:col>
      <xdr:colOff>104775</xdr:colOff>
      <xdr:row>40</xdr:row>
      <xdr:rowOff>190500</xdr:rowOff>
    </xdr:from>
    <xdr:ext cx="1800225" cy="4362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jeZBesedilom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1323975" y="8201025"/>
              <a:ext cx="1800225" cy="436210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𝐻</m:t>
                        </m:r>
                      </m:sub>
                    </m:sSub>
                    <m:r>
                      <a:rPr lang="sl-SI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bar>
                          <m:barPr>
                            <m:pos m:val="top"/>
                            <m:ctrlPr>
                              <a:rPr lang="sl-SI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barPr>
                          <m:e>
                            <m:sSub>
                              <m:sSubPr>
                                <m:ctrlP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</m:sub>
                            </m:sSub>
                          </m:e>
                        </m:bar>
                        <m: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bar>
                          <m:barPr>
                            <m:pos m:val="top"/>
                            <m:ctrlPr>
                              <a:rPr lang="sl-SI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barPr>
                          <m:e>
                            <m:sSub>
                              <m:sSubPr>
                                <m:ctrlP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</m:sub>
                            </m:sSub>
                          </m:e>
                        </m:bar>
                        <m:r>
                          <a:rPr lang="sl-SI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bar>
                          <m:barPr>
                            <m:pos m:val="top"/>
                            <m:ctrlPr>
                              <a:rPr lang="sl-SI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barPr>
                          <m:e>
                            <m:sSub>
                              <m:sSubPr>
                                <m:ctrlP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</m:sub>
                            </m:sSub>
                          </m:e>
                        </m:bar>
                      </m:num>
                      <m:den>
                        <m: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sl-SI" sz="1400"/>
            </a:p>
          </xdr:txBody>
        </xdr:sp>
      </mc:Choice>
      <mc:Fallback xmlns="">
        <xdr:sp macro="" textlink="">
          <xdr:nvSpPr>
            <xdr:cNvPr id="6" name="PoljeZBesedilom 5">
              <a:extLst>
                <a:ext uri="{FF2B5EF4-FFF2-40B4-BE49-F238E27FC236}">
                  <a16:creationId xmlns:a16="http://schemas.microsoft.com/office/drawing/2014/main" id="{6CB6824E-032B-4ABA-A46F-B87306B8191C}"/>
                </a:ext>
              </a:extLst>
            </xdr:cNvPr>
            <xdr:cNvSpPr txBox="1"/>
          </xdr:nvSpPr>
          <xdr:spPr>
            <a:xfrm>
              <a:off x="1323975" y="8201025"/>
              <a:ext cx="1800225" cy="436210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l-SI" sz="1400" b="0" i="0">
                  <a:latin typeface="Cambria Math" panose="02040503050406030204" pitchFamily="18" charset="0"/>
                </a:rPr>
                <a:t>𝑓_𝐻=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sl-SI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¯(𝑓_1𝐻 )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lang="sl-SI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¯(𝑓_2𝐻 )+¯(𝑓_3𝐻 )</a:t>
              </a:r>
              <a:r>
                <a:rPr lang="sl-SI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endParaRPr lang="sl-SI" sz="1400"/>
            </a:p>
          </xdr:txBody>
        </xdr:sp>
      </mc:Fallback>
    </mc:AlternateContent>
    <xdr:clientData/>
  </xdr:oneCellAnchor>
  <xdr:oneCellAnchor>
    <xdr:from>
      <xdr:col>10</xdr:col>
      <xdr:colOff>676275</xdr:colOff>
      <xdr:row>10</xdr:row>
      <xdr:rowOff>23812</xdr:rowOff>
    </xdr:from>
    <xdr:ext cx="268087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PoljeZBesedilom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14906625" y="2195512"/>
              <a:ext cx="268087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1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𝐻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3" name="PoljeZBesedilom 2">
              <a:extLst>
                <a:ext uri="{FF2B5EF4-FFF2-40B4-BE49-F238E27FC236}">
                  <a16:creationId xmlns:a16="http://schemas.microsoft.com/office/drawing/2014/main" id="{CA3F915D-077E-4C13-9189-47A7BAFDA8E9}"/>
                </a:ext>
              </a:extLst>
            </xdr:cNvPr>
            <xdr:cNvSpPr txBox="1"/>
          </xdr:nvSpPr>
          <xdr:spPr>
            <a:xfrm>
              <a:off x="14906625" y="2195512"/>
              <a:ext cx="268087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𝑓_1𝐻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13</xdr:col>
      <xdr:colOff>676275</xdr:colOff>
      <xdr:row>23</xdr:row>
      <xdr:rowOff>23812</xdr:rowOff>
    </xdr:from>
    <xdr:ext cx="271356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PoljeZBesedilom 6">
              <a:extLst>
                <a:ext uri="{FF2B5EF4-FFF2-40B4-BE49-F238E27FC236}">
                  <a16:creationId xmlns:a16="http://schemas.microsoft.com/office/drawing/2014/main" id="{00000000-0008-0000-0D00-000007000000}"/>
                </a:ext>
              </a:extLst>
            </xdr:cNvPr>
            <xdr:cNvSpPr txBox="1"/>
          </xdr:nvSpPr>
          <xdr:spPr>
            <a:xfrm>
              <a:off x="24336375" y="4776787"/>
              <a:ext cx="271356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𝐻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7" name="PoljeZBesedilom 6">
              <a:extLst>
                <a:ext uri="{FF2B5EF4-FFF2-40B4-BE49-F238E27FC236}">
                  <a16:creationId xmlns:a16="http://schemas.microsoft.com/office/drawing/2014/main" id="{B481E386-B081-486E-80B2-D310C278B27A}"/>
                </a:ext>
              </a:extLst>
            </xdr:cNvPr>
            <xdr:cNvSpPr txBox="1"/>
          </xdr:nvSpPr>
          <xdr:spPr>
            <a:xfrm>
              <a:off x="24336375" y="4776787"/>
              <a:ext cx="271356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𝑓_2𝐻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13</xdr:col>
      <xdr:colOff>676275</xdr:colOff>
      <xdr:row>36</xdr:row>
      <xdr:rowOff>23812</xdr:rowOff>
    </xdr:from>
    <xdr:ext cx="271356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PoljeZBesedilom 7">
              <a:extLst>
                <a:ext uri="{FF2B5EF4-FFF2-40B4-BE49-F238E27FC236}">
                  <a16:creationId xmlns:a16="http://schemas.microsoft.com/office/drawing/2014/main" id="{00000000-0008-0000-0D00-000008000000}"/>
                </a:ext>
              </a:extLst>
            </xdr:cNvPr>
            <xdr:cNvSpPr txBox="1"/>
          </xdr:nvSpPr>
          <xdr:spPr>
            <a:xfrm>
              <a:off x="13858875" y="7596187"/>
              <a:ext cx="271356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3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𝐻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8" name="PoljeZBesedilom 7">
              <a:extLst>
                <a:ext uri="{FF2B5EF4-FFF2-40B4-BE49-F238E27FC236}">
                  <a16:creationId xmlns:a16="http://schemas.microsoft.com/office/drawing/2014/main" id="{7675B697-FAA7-4FD8-AD63-7BE275AD7FC0}"/>
                </a:ext>
              </a:extLst>
            </xdr:cNvPr>
            <xdr:cNvSpPr txBox="1"/>
          </xdr:nvSpPr>
          <xdr:spPr>
            <a:xfrm>
              <a:off x="13858875" y="7596187"/>
              <a:ext cx="271356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𝑓_3𝐻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4</xdr:col>
      <xdr:colOff>676275</xdr:colOff>
      <xdr:row>40</xdr:row>
      <xdr:rowOff>23812</xdr:rowOff>
    </xdr:from>
    <xdr:ext cx="268087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PoljeZBesedilom 8">
              <a:extLst>
                <a:ext uri="{FF2B5EF4-FFF2-40B4-BE49-F238E27FC236}">
                  <a16:creationId xmlns:a16="http://schemas.microsoft.com/office/drawing/2014/main" id="{00000000-0008-0000-0D00-000009000000}"/>
                </a:ext>
              </a:extLst>
            </xdr:cNvPr>
            <xdr:cNvSpPr txBox="1"/>
          </xdr:nvSpPr>
          <xdr:spPr>
            <a:xfrm>
              <a:off x="14906625" y="2195512"/>
              <a:ext cx="268087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1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𝐻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9" name="PoljeZBesedilom 8">
              <a:extLst>
                <a:ext uri="{FF2B5EF4-FFF2-40B4-BE49-F238E27FC236}">
                  <a16:creationId xmlns:a16="http://schemas.microsoft.com/office/drawing/2014/main" id="{90EB2A71-2C99-4290-AB1F-F894A7C6A117}"/>
                </a:ext>
              </a:extLst>
            </xdr:cNvPr>
            <xdr:cNvSpPr txBox="1"/>
          </xdr:nvSpPr>
          <xdr:spPr>
            <a:xfrm>
              <a:off x="14906625" y="2195512"/>
              <a:ext cx="268087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𝑓_1𝐻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4</xdr:col>
      <xdr:colOff>695325</xdr:colOff>
      <xdr:row>41</xdr:row>
      <xdr:rowOff>23812</xdr:rowOff>
    </xdr:from>
    <xdr:ext cx="271356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PoljeZBesedilom 9">
              <a:extLst>
                <a:ext uri="{FF2B5EF4-FFF2-40B4-BE49-F238E27FC236}">
                  <a16:creationId xmlns:a16="http://schemas.microsoft.com/office/drawing/2014/main" id="{00000000-0008-0000-0D00-00000A000000}"/>
                </a:ext>
              </a:extLst>
            </xdr:cNvPr>
            <xdr:cNvSpPr txBox="1"/>
          </xdr:nvSpPr>
          <xdr:spPr>
            <a:xfrm>
              <a:off x="4448175" y="8281987"/>
              <a:ext cx="271356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𝐻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10" name="PoljeZBesedilom 9">
              <a:extLst>
                <a:ext uri="{FF2B5EF4-FFF2-40B4-BE49-F238E27FC236}">
                  <a16:creationId xmlns:a16="http://schemas.microsoft.com/office/drawing/2014/main" id="{92694E19-9B89-49A1-B9CC-285A07E08491}"/>
                </a:ext>
              </a:extLst>
            </xdr:cNvPr>
            <xdr:cNvSpPr txBox="1"/>
          </xdr:nvSpPr>
          <xdr:spPr>
            <a:xfrm>
              <a:off x="4448175" y="8281987"/>
              <a:ext cx="271356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𝑓_2𝐻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4</xdr:col>
      <xdr:colOff>695325</xdr:colOff>
      <xdr:row>42</xdr:row>
      <xdr:rowOff>52387</xdr:rowOff>
    </xdr:from>
    <xdr:ext cx="271356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PoljeZBesedilom 10">
              <a:extLst>
                <a:ext uri="{FF2B5EF4-FFF2-40B4-BE49-F238E27FC236}">
                  <a16:creationId xmlns:a16="http://schemas.microsoft.com/office/drawing/2014/main" id="{00000000-0008-0000-0D00-00000B000000}"/>
                </a:ext>
              </a:extLst>
            </xdr:cNvPr>
            <xdr:cNvSpPr txBox="1"/>
          </xdr:nvSpPr>
          <xdr:spPr>
            <a:xfrm>
              <a:off x="4448175" y="8558212"/>
              <a:ext cx="271356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3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𝐻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11" name="PoljeZBesedilom 10">
              <a:extLst>
                <a:ext uri="{FF2B5EF4-FFF2-40B4-BE49-F238E27FC236}">
                  <a16:creationId xmlns:a16="http://schemas.microsoft.com/office/drawing/2014/main" id="{ECF1CA49-4CB8-434E-A2E1-B5038C3D2047}"/>
                </a:ext>
              </a:extLst>
            </xdr:cNvPr>
            <xdr:cNvSpPr txBox="1"/>
          </xdr:nvSpPr>
          <xdr:spPr>
            <a:xfrm>
              <a:off x="4448175" y="8558212"/>
              <a:ext cx="271356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𝑓_3𝐻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6</xdr:col>
      <xdr:colOff>638175</xdr:colOff>
      <xdr:row>41</xdr:row>
      <xdr:rowOff>19050</xdr:rowOff>
    </xdr:from>
    <xdr:ext cx="333375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PoljeZBesedilom 11">
              <a:extLst>
                <a:ext uri="{FF2B5EF4-FFF2-40B4-BE49-F238E27FC236}">
                  <a16:creationId xmlns:a16="http://schemas.microsoft.com/office/drawing/2014/main" id="{00000000-0008-0000-0D00-00000C000000}"/>
                </a:ext>
              </a:extLst>
            </xdr:cNvPr>
            <xdr:cNvSpPr txBox="1"/>
          </xdr:nvSpPr>
          <xdr:spPr>
            <a:xfrm>
              <a:off x="6486525" y="8277225"/>
              <a:ext cx="333375" cy="219163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sl-SI" sz="14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sl-SI" sz="1400" b="0" i="1">
                          <a:latin typeface="Cambria Math" panose="02040503050406030204" pitchFamily="18" charset="0"/>
                        </a:rPr>
                        <m:t>𝑓</m:t>
                      </m:r>
                    </m:e>
                    <m:sub>
                      <m:r>
                        <a:rPr lang="sl-SI" sz="1400" b="0" i="1">
                          <a:latin typeface="Cambria Math" panose="02040503050406030204" pitchFamily="18" charset="0"/>
                        </a:rPr>
                        <m:t>𝐻</m:t>
                      </m:r>
                    </m:sub>
                  </m:sSub>
                </m:oMath>
              </a14:m>
              <a:r>
                <a:rPr lang="sl-SI" sz="1400"/>
                <a:t> =</a:t>
              </a:r>
            </a:p>
          </xdr:txBody>
        </xdr:sp>
      </mc:Choice>
      <mc:Fallback xmlns="">
        <xdr:sp macro="" textlink="">
          <xdr:nvSpPr>
            <xdr:cNvPr id="12" name="PoljeZBesedilom 11">
              <a:extLst>
                <a:ext uri="{FF2B5EF4-FFF2-40B4-BE49-F238E27FC236}">
                  <a16:creationId xmlns:a16="http://schemas.microsoft.com/office/drawing/2014/main" id="{5A431F78-4EC1-478A-85D8-66F6E2CCD5D0}"/>
                </a:ext>
              </a:extLst>
            </xdr:cNvPr>
            <xdr:cNvSpPr txBox="1"/>
          </xdr:nvSpPr>
          <xdr:spPr>
            <a:xfrm>
              <a:off x="6486525" y="8277225"/>
              <a:ext cx="333375" cy="219163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sl-SI" sz="1400" b="0" i="0">
                  <a:latin typeface="Cambria Math" panose="02040503050406030204" pitchFamily="18" charset="0"/>
                </a:rPr>
                <a:t>𝑓_𝐻</a:t>
              </a:r>
              <a:r>
                <a:rPr lang="sl-SI" sz="1400"/>
                <a:t> =</a:t>
              </a: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28574</xdr:colOff>
      <xdr:row>0</xdr:row>
      <xdr:rowOff>142875</xdr:rowOff>
    </xdr:from>
    <xdr:ext cx="2676526" cy="4575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PoljeZBesedilom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638174" y="142875"/>
              <a:ext cx="2676526" cy="457561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1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sl-SI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𝑁𝐼𝑇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𝐾𝑂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𝑄𝑇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𝑁𝐼𝑇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𝐷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sl-SI" sz="1400"/>
            </a:p>
          </xdr:txBody>
        </xdr:sp>
      </mc:Choice>
      <mc:Fallback xmlns="">
        <xdr:sp macro="" textlink="">
          <xdr:nvSpPr>
            <xdr:cNvPr id="2" name="PoljeZBesedilom 1">
              <a:extLst>
                <a:ext uri="{FF2B5EF4-FFF2-40B4-BE49-F238E27FC236}">
                  <a16:creationId xmlns:a16="http://schemas.microsoft.com/office/drawing/2014/main" id="{E46D2014-9931-4B53-B40C-C152E8650663}"/>
                </a:ext>
              </a:extLst>
            </xdr:cNvPr>
            <xdr:cNvSpPr txBox="1"/>
          </xdr:nvSpPr>
          <xdr:spPr>
            <a:xfrm>
              <a:off x="638174" y="142875"/>
              <a:ext cx="2676526" cy="457561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l-SI" sz="1400" b="0" i="0">
                  <a:latin typeface="Cambria Math" panose="02040503050406030204" pitchFamily="18" charset="0"/>
                </a:rPr>
                <a:t>𝑓_1𝑅=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𝑄_(𝑁𝐼𝑇,𝐾𝑂)/〖𝑄𝑇〗_(𝑁𝐼𝑇,𝐷) </a:t>
              </a:r>
              <a:endParaRPr lang="sl-SI" sz="1400"/>
            </a:p>
          </xdr:txBody>
        </xdr:sp>
      </mc:Fallback>
    </mc:AlternateContent>
    <xdr:clientData/>
  </xdr:oneCellAnchor>
  <xdr:oneCellAnchor>
    <xdr:from>
      <xdr:col>2</xdr:col>
      <xdr:colOff>19050</xdr:colOff>
      <xdr:row>13</xdr:row>
      <xdr:rowOff>133350</xdr:rowOff>
    </xdr:from>
    <xdr:ext cx="2676526" cy="43992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PoljeZBesedilom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628650" y="2895600"/>
              <a:ext cx="2676526" cy="439929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sl-SI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𝑃𝐾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𝑁𝐼𝑇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𝑇𝑍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𝑁𝐼𝑇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sl-SI" sz="1400"/>
            </a:p>
          </xdr:txBody>
        </xdr:sp>
      </mc:Choice>
      <mc:Fallback xmlns="">
        <xdr:sp macro="" textlink="">
          <xdr:nvSpPr>
            <xdr:cNvPr id="3" name="PoljeZBesedilom 2">
              <a:extLst>
                <a:ext uri="{FF2B5EF4-FFF2-40B4-BE49-F238E27FC236}">
                  <a16:creationId xmlns:a16="http://schemas.microsoft.com/office/drawing/2014/main" id="{CC8FC37A-2229-4918-A7EA-8D53E5050679}"/>
                </a:ext>
              </a:extLst>
            </xdr:cNvPr>
            <xdr:cNvSpPr txBox="1"/>
          </xdr:nvSpPr>
          <xdr:spPr>
            <a:xfrm>
              <a:off x="628650" y="2895600"/>
              <a:ext cx="2676526" cy="439929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l-SI" sz="1400" b="0" i="0">
                  <a:latin typeface="Cambria Math" panose="02040503050406030204" pitchFamily="18" charset="0"/>
                </a:rPr>
                <a:t>𝑓_2𝑅=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〖𝑃𝐾〗_𝑁𝐼𝑇/〖𝑇𝑍〗_𝑁𝐼𝑇 </a:t>
              </a:r>
              <a:endParaRPr lang="sl-SI" sz="1400"/>
            </a:p>
          </xdr:txBody>
        </xdr:sp>
      </mc:Fallback>
    </mc:AlternateContent>
    <xdr:clientData/>
  </xdr:oneCellAnchor>
  <xdr:oneCellAnchor>
    <xdr:from>
      <xdr:col>2</xdr:col>
      <xdr:colOff>28574</xdr:colOff>
      <xdr:row>26</xdr:row>
      <xdr:rowOff>85725</xdr:rowOff>
    </xdr:from>
    <xdr:ext cx="2676526" cy="4575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PoljeZBesedilom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638174" y="6296025"/>
              <a:ext cx="2676526" cy="457561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3</m:t>
                        </m:r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sl-SI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𝑁𝐼𝑇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𝑄𝑇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𝑁𝐼𝑇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sl-SI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sl-SI" sz="1400"/>
            </a:p>
          </xdr:txBody>
        </xdr:sp>
      </mc:Choice>
      <mc:Fallback xmlns="">
        <xdr:sp macro="" textlink="">
          <xdr:nvSpPr>
            <xdr:cNvPr id="4" name="PoljeZBesedilom 3">
              <a:extLst>
                <a:ext uri="{FF2B5EF4-FFF2-40B4-BE49-F238E27FC236}">
                  <a16:creationId xmlns:a16="http://schemas.microsoft.com/office/drawing/2014/main" id="{FDC23D8D-C680-4035-B039-53B4E4E1C2DB}"/>
                </a:ext>
              </a:extLst>
            </xdr:cNvPr>
            <xdr:cNvSpPr txBox="1"/>
          </xdr:nvSpPr>
          <xdr:spPr>
            <a:xfrm>
              <a:off x="638174" y="6296025"/>
              <a:ext cx="2676526" cy="457561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l-SI" sz="1400" b="0" i="0">
                  <a:latin typeface="Cambria Math" panose="02040503050406030204" pitchFamily="18" charset="0"/>
                </a:rPr>
                <a:t>𝑓_3𝑅=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𝑄_(𝑁𝐼𝑇,𝐿)/〖𝑄𝑇〗_(𝑁𝐼𝑇,𝐿) </a:t>
              </a:r>
              <a:endParaRPr lang="sl-SI" sz="1400"/>
            </a:p>
          </xdr:txBody>
        </xdr:sp>
      </mc:Fallback>
    </mc:AlternateContent>
    <xdr:clientData/>
  </xdr:oneCellAnchor>
  <xdr:oneCellAnchor>
    <xdr:from>
      <xdr:col>4</xdr:col>
      <xdr:colOff>1028700</xdr:colOff>
      <xdr:row>10</xdr:row>
      <xdr:rowOff>33337</xdr:rowOff>
    </xdr:from>
    <xdr:ext cx="258725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PoljeZBesedilom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4238625" y="2357437"/>
              <a:ext cx="25872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1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𝑅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5" name="PoljeZBesedilom 4">
              <a:extLst>
                <a:ext uri="{FF2B5EF4-FFF2-40B4-BE49-F238E27FC236}">
                  <a16:creationId xmlns:a16="http://schemas.microsoft.com/office/drawing/2014/main" id="{387FBA6E-7FFF-435A-A7CF-8BA3B47CDFE8}"/>
                </a:ext>
              </a:extLst>
            </xdr:cNvPr>
            <xdr:cNvSpPr txBox="1"/>
          </xdr:nvSpPr>
          <xdr:spPr>
            <a:xfrm>
              <a:off x="4238625" y="2357437"/>
              <a:ext cx="25872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𝑓_1𝑅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3</xdr:col>
      <xdr:colOff>981075</xdr:colOff>
      <xdr:row>23</xdr:row>
      <xdr:rowOff>23812</xdr:rowOff>
    </xdr:from>
    <xdr:ext cx="261995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jeZBesedilom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4191000" y="5129212"/>
              <a:ext cx="26199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𝑅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6" name="PoljeZBesedilom 5">
              <a:extLst>
                <a:ext uri="{FF2B5EF4-FFF2-40B4-BE49-F238E27FC236}">
                  <a16:creationId xmlns:a16="http://schemas.microsoft.com/office/drawing/2014/main" id="{691CA030-EB6D-4ADD-964D-F8157F64B802}"/>
                </a:ext>
              </a:extLst>
            </xdr:cNvPr>
            <xdr:cNvSpPr txBox="1"/>
          </xdr:nvSpPr>
          <xdr:spPr>
            <a:xfrm>
              <a:off x="4191000" y="5129212"/>
              <a:ext cx="26199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𝑓_2𝑅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3</xdr:col>
      <xdr:colOff>1190625</xdr:colOff>
      <xdr:row>36</xdr:row>
      <xdr:rowOff>33337</xdr:rowOff>
    </xdr:from>
    <xdr:ext cx="261995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PoljeZBesedilom 6">
              <a:extLst>
                <a:ext uri="{FF2B5EF4-FFF2-40B4-BE49-F238E27FC236}">
                  <a16:creationId xmlns:a16="http://schemas.microsoft.com/office/drawing/2014/main" id="{00000000-0008-0000-0E00-000007000000}"/>
                </a:ext>
              </a:extLst>
            </xdr:cNvPr>
            <xdr:cNvSpPr txBox="1"/>
          </xdr:nvSpPr>
          <xdr:spPr>
            <a:xfrm>
              <a:off x="2819400" y="8301037"/>
              <a:ext cx="26199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3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𝑅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7" name="PoljeZBesedilom 6">
              <a:extLst>
                <a:ext uri="{FF2B5EF4-FFF2-40B4-BE49-F238E27FC236}">
                  <a16:creationId xmlns:a16="http://schemas.microsoft.com/office/drawing/2014/main" id="{EE369E96-8D25-48BE-8970-270A80254122}"/>
                </a:ext>
              </a:extLst>
            </xdr:cNvPr>
            <xdr:cNvSpPr txBox="1"/>
          </xdr:nvSpPr>
          <xdr:spPr>
            <a:xfrm>
              <a:off x="2819400" y="8301037"/>
              <a:ext cx="26199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𝑓_3𝑅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1</xdr:col>
      <xdr:colOff>200025</xdr:colOff>
      <xdr:row>41</xdr:row>
      <xdr:rowOff>142875</xdr:rowOff>
    </xdr:from>
    <xdr:ext cx="1314450" cy="4362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PoljeZBesedilom 7">
              <a:extLst>
                <a:ext uri="{FF2B5EF4-FFF2-40B4-BE49-F238E27FC236}">
                  <a16:creationId xmlns:a16="http://schemas.microsoft.com/office/drawing/2014/main" id="{00000000-0008-0000-0E00-000008000000}"/>
                </a:ext>
              </a:extLst>
            </xdr:cNvPr>
            <xdr:cNvSpPr txBox="1"/>
          </xdr:nvSpPr>
          <xdr:spPr>
            <a:xfrm>
              <a:off x="200025" y="9039225"/>
              <a:ext cx="1314450" cy="436210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sl-SI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bar>
                          <m:barPr>
                            <m:pos m:val="top"/>
                            <m:ctrlPr>
                              <a:rPr lang="sl-SI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barPr>
                          <m:e>
                            <m:sSub>
                              <m:sSubPr>
                                <m:ctrlP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e>
                        </m:bar>
                        <m: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bar>
                          <m:barPr>
                            <m:pos m:val="top"/>
                            <m:ctrlPr>
                              <a:rPr lang="sl-SI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barPr>
                          <m:e>
                            <m:sSub>
                              <m:sSubPr>
                                <m:ctrlP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e>
                        </m:bar>
                        <m:r>
                          <a:rPr lang="sl-SI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bar>
                          <m:barPr>
                            <m:pos m:val="top"/>
                            <m:ctrlPr>
                              <a:rPr lang="sl-SI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barPr>
                          <m:e>
                            <m:sSub>
                              <m:sSubPr>
                                <m:ctrlP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  <m:r>
                                  <a:rPr lang="sl-SI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e>
                        </m:bar>
                      </m:num>
                      <m:den>
                        <m:r>
                          <a:rPr lang="sl-SI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sl-SI" sz="1400"/>
            </a:p>
          </xdr:txBody>
        </xdr:sp>
      </mc:Choice>
      <mc:Fallback xmlns="">
        <xdr:sp macro="" textlink="">
          <xdr:nvSpPr>
            <xdr:cNvPr id="8" name="PoljeZBesedilom 7">
              <a:extLst>
                <a:ext uri="{FF2B5EF4-FFF2-40B4-BE49-F238E27FC236}">
                  <a16:creationId xmlns:a16="http://schemas.microsoft.com/office/drawing/2014/main" id="{F9ECF612-A1E9-46E1-B514-5508E4C0031A}"/>
                </a:ext>
              </a:extLst>
            </xdr:cNvPr>
            <xdr:cNvSpPr txBox="1"/>
          </xdr:nvSpPr>
          <xdr:spPr>
            <a:xfrm>
              <a:off x="200025" y="9039225"/>
              <a:ext cx="1314450" cy="436210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l-SI" sz="1400" b="0" i="0">
                  <a:latin typeface="Cambria Math" panose="02040503050406030204" pitchFamily="18" charset="0"/>
                </a:rPr>
                <a:t>𝑓_𝑅=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sl-SI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¯(𝑓_1𝑅 )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lang="sl-SI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¯(𝑓_2𝑅 )+¯(𝑓_3𝑅 )</a:t>
              </a:r>
              <a:r>
                <a:rPr lang="sl-SI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</a:t>
              </a:r>
              <a:r>
                <a:rPr lang="sl-SI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endParaRPr lang="sl-SI" sz="1400"/>
            </a:p>
          </xdr:txBody>
        </xdr:sp>
      </mc:Fallback>
    </mc:AlternateContent>
    <xdr:clientData/>
  </xdr:oneCellAnchor>
  <xdr:oneCellAnchor>
    <xdr:from>
      <xdr:col>3</xdr:col>
      <xdr:colOff>990600</xdr:colOff>
      <xdr:row>40</xdr:row>
      <xdr:rowOff>176212</xdr:rowOff>
    </xdr:from>
    <xdr:ext cx="258725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PoljeZBesedilom 8">
              <a:extLst>
                <a:ext uri="{FF2B5EF4-FFF2-40B4-BE49-F238E27FC236}">
                  <a16:creationId xmlns:a16="http://schemas.microsoft.com/office/drawing/2014/main" id="{00000000-0008-0000-0E00-000009000000}"/>
                </a:ext>
              </a:extLst>
            </xdr:cNvPr>
            <xdr:cNvSpPr txBox="1"/>
          </xdr:nvSpPr>
          <xdr:spPr>
            <a:xfrm>
              <a:off x="4200525" y="9072562"/>
              <a:ext cx="25872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1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𝑅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9" name="PoljeZBesedilom 8">
              <a:extLst>
                <a:ext uri="{FF2B5EF4-FFF2-40B4-BE49-F238E27FC236}">
                  <a16:creationId xmlns:a16="http://schemas.microsoft.com/office/drawing/2014/main" id="{9A6138DB-3516-4050-9D49-FCE81CE2CC5F}"/>
                </a:ext>
              </a:extLst>
            </xdr:cNvPr>
            <xdr:cNvSpPr txBox="1"/>
          </xdr:nvSpPr>
          <xdr:spPr>
            <a:xfrm>
              <a:off x="4200525" y="9072562"/>
              <a:ext cx="25872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𝑓_1𝑅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3</xdr:col>
      <xdr:colOff>981075</xdr:colOff>
      <xdr:row>42</xdr:row>
      <xdr:rowOff>23812</xdr:rowOff>
    </xdr:from>
    <xdr:ext cx="261995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PoljeZBesedilom 9">
              <a:extLst>
                <a:ext uri="{FF2B5EF4-FFF2-40B4-BE49-F238E27FC236}">
                  <a16:creationId xmlns:a16="http://schemas.microsoft.com/office/drawing/2014/main" id="{00000000-0008-0000-0E00-00000A000000}"/>
                </a:ext>
              </a:extLst>
            </xdr:cNvPr>
            <xdr:cNvSpPr txBox="1"/>
          </xdr:nvSpPr>
          <xdr:spPr>
            <a:xfrm>
              <a:off x="4191000" y="9358312"/>
              <a:ext cx="26199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𝑅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10" name="PoljeZBesedilom 9">
              <a:extLst>
                <a:ext uri="{FF2B5EF4-FFF2-40B4-BE49-F238E27FC236}">
                  <a16:creationId xmlns:a16="http://schemas.microsoft.com/office/drawing/2014/main" id="{FEF5FB89-5155-49A0-91CF-6FD95F7D4247}"/>
                </a:ext>
              </a:extLst>
            </xdr:cNvPr>
            <xdr:cNvSpPr txBox="1"/>
          </xdr:nvSpPr>
          <xdr:spPr>
            <a:xfrm>
              <a:off x="4191000" y="9358312"/>
              <a:ext cx="26199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𝑓_2𝑅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3</xdr:col>
      <xdr:colOff>981075</xdr:colOff>
      <xdr:row>43</xdr:row>
      <xdr:rowOff>14287</xdr:rowOff>
    </xdr:from>
    <xdr:ext cx="261995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PoljeZBesedilom 10">
              <a:extLst>
                <a:ext uri="{FF2B5EF4-FFF2-40B4-BE49-F238E27FC236}">
                  <a16:creationId xmlns:a16="http://schemas.microsoft.com/office/drawing/2014/main" id="{00000000-0008-0000-0E00-00000B000000}"/>
                </a:ext>
              </a:extLst>
            </xdr:cNvPr>
            <xdr:cNvSpPr txBox="1"/>
          </xdr:nvSpPr>
          <xdr:spPr>
            <a:xfrm>
              <a:off x="4191000" y="9596437"/>
              <a:ext cx="26199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sl-SI" sz="1100" i="1">
                          <a:latin typeface="Cambria Math" panose="02040503050406030204" pitchFamily="18" charset="0"/>
                        </a:rPr>
                      </m:ctrlPr>
                    </m:barPr>
                    <m:e>
                      <m:sSub>
                        <m:sSubPr>
                          <m:ctrlPr>
                            <a:rPr lang="sl-SI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3</m:t>
                          </m:r>
                          <m:r>
                            <a:rPr lang="sl-SI" sz="1100" b="0" i="1">
                              <a:latin typeface="Cambria Math" panose="02040503050406030204" pitchFamily="18" charset="0"/>
                            </a:rPr>
                            <m:t>𝑅</m:t>
                          </m:r>
                        </m:sub>
                      </m:sSub>
                    </m:e>
                  </m:bar>
                </m:oMath>
              </a14:m>
              <a:r>
                <a:rPr lang="sl-SI" sz="1100"/>
                <a:t>=</a:t>
              </a:r>
            </a:p>
          </xdr:txBody>
        </xdr:sp>
      </mc:Choice>
      <mc:Fallback xmlns="">
        <xdr:sp macro="" textlink="">
          <xdr:nvSpPr>
            <xdr:cNvPr id="11" name="PoljeZBesedilom 10">
              <a:extLst>
                <a:ext uri="{FF2B5EF4-FFF2-40B4-BE49-F238E27FC236}">
                  <a16:creationId xmlns:a16="http://schemas.microsoft.com/office/drawing/2014/main" id="{EB1F095B-3E21-46C8-BFAE-58037D82004D}"/>
                </a:ext>
              </a:extLst>
            </xdr:cNvPr>
            <xdr:cNvSpPr txBox="1"/>
          </xdr:nvSpPr>
          <xdr:spPr>
            <a:xfrm>
              <a:off x="4191000" y="9596437"/>
              <a:ext cx="261995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l-SI" sz="1100" i="0">
                  <a:latin typeface="Cambria Math" panose="02040503050406030204" pitchFamily="18" charset="0"/>
                </a:rPr>
                <a:t>¯(</a:t>
              </a:r>
              <a:r>
                <a:rPr lang="sl-SI" sz="1100" b="0" i="0">
                  <a:latin typeface="Cambria Math" panose="02040503050406030204" pitchFamily="18" charset="0"/>
                </a:rPr>
                <a:t>𝑓_3𝑅 )</a:t>
              </a:r>
              <a:r>
                <a:rPr lang="sl-SI" sz="1100"/>
                <a:t>=</a:t>
              </a:r>
            </a:p>
          </xdr:txBody>
        </xdr:sp>
      </mc:Fallback>
    </mc:AlternateContent>
    <xdr:clientData/>
  </xdr:oneCellAnchor>
  <xdr:oneCellAnchor>
    <xdr:from>
      <xdr:col>5</xdr:col>
      <xdr:colOff>923925</xdr:colOff>
      <xdr:row>41</xdr:row>
      <xdr:rowOff>238125</xdr:rowOff>
    </xdr:from>
    <xdr:ext cx="333375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PoljeZBesedilom 11">
              <a:extLst>
                <a:ext uri="{FF2B5EF4-FFF2-40B4-BE49-F238E27FC236}">
                  <a16:creationId xmlns:a16="http://schemas.microsoft.com/office/drawing/2014/main" id="{00000000-0008-0000-0E00-00000C000000}"/>
                </a:ext>
              </a:extLst>
            </xdr:cNvPr>
            <xdr:cNvSpPr txBox="1"/>
          </xdr:nvSpPr>
          <xdr:spPr>
            <a:xfrm>
              <a:off x="5524500" y="9134475"/>
              <a:ext cx="333375" cy="219163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sl-SI" sz="14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sl-SI" sz="1400" b="0" i="1">
                          <a:latin typeface="Cambria Math" panose="02040503050406030204" pitchFamily="18" charset="0"/>
                        </a:rPr>
                        <m:t>𝑓</m:t>
                      </m:r>
                    </m:e>
                    <m:sub>
                      <m:r>
                        <a:rPr lang="sl-SI" sz="1400" b="0" i="1">
                          <a:latin typeface="Cambria Math" panose="02040503050406030204" pitchFamily="18" charset="0"/>
                        </a:rPr>
                        <m:t>𝑅</m:t>
                      </m:r>
                    </m:sub>
                  </m:sSub>
                </m:oMath>
              </a14:m>
              <a:r>
                <a:rPr lang="sl-SI" sz="1400"/>
                <a:t> =</a:t>
              </a:r>
            </a:p>
          </xdr:txBody>
        </xdr:sp>
      </mc:Choice>
      <mc:Fallback xmlns="">
        <xdr:sp macro="" textlink="">
          <xdr:nvSpPr>
            <xdr:cNvPr id="12" name="PoljeZBesedilom 11">
              <a:extLst>
                <a:ext uri="{FF2B5EF4-FFF2-40B4-BE49-F238E27FC236}">
                  <a16:creationId xmlns:a16="http://schemas.microsoft.com/office/drawing/2014/main" id="{0D4854C1-D47E-4E9B-84DA-289591957621}"/>
                </a:ext>
              </a:extLst>
            </xdr:cNvPr>
            <xdr:cNvSpPr txBox="1"/>
          </xdr:nvSpPr>
          <xdr:spPr>
            <a:xfrm>
              <a:off x="5524500" y="9134475"/>
              <a:ext cx="333375" cy="219163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sl-SI" sz="1400" b="0" i="0">
                  <a:latin typeface="Cambria Math" panose="02040503050406030204" pitchFamily="18" charset="0"/>
                </a:rPr>
                <a:t>𝑓_𝑅</a:t>
              </a:r>
              <a:r>
                <a:rPr lang="sl-SI" sz="1400"/>
                <a:t> =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drawing" Target="../drawings/drawing2.xml"/><Relationship Id="rId7" Type="http://schemas.openxmlformats.org/officeDocument/2006/relationships/package" Target="../embeddings/Microsoft_Word_Document1.docx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package" Target="../embeddings/Microsoft_Word_Document.docx"/><Relationship Id="rId10" Type="http://schemas.openxmlformats.org/officeDocument/2006/relationships/image" Target="../media/image4.emf"/><Relationship Id="rId4" Type="http://schemas.openxmlformats.org/officeDocument/2006/relationships/vmlDrawing" Target="../drawings/vmlDrawing2.vml"/><Relationship Id="rId9" Type="http://schemas.openxmlformats.org/officeDocument/2006/relationships/package" Target="../embeddings/Microsoft_Word_Document2.docx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drawing" Target="../drawings/drawing3.xml"/><Relationship Id="rId7" Type="http://schemas.openxmlformats.org/officeDocument/2006/relationships/package" Target="../embeddings/Microsoft_Word_Document4.docx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5.emf"/><Relationship Id="rId5" Type="http://schemas.openxmlformats.org/officeDocument/2006/relationships/package" Target="../embeddings/Microsoft_Word_Document3.docx"/><Relationship Id="rId10" Type="http://schemas.openxmlformats.org/officeDocument/2006/relationships/image" Target="../media/image7.emf"/><Relationship Id="rId4" Type="http://schemas.openxmlformats.org/officeDocument/2006/relationships/vmlDrawing" Target="../drawings/vmlDrawing3.vml"/><Relationship Id="rId9" Type="http://schemas.openxmlformats.org/officeDocument/2006/relationships/package" Target="../embeddings/Microsoft_Word_Document5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omments" Target="../comments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8.emf"/><Relationship Id="rId5" Type="http://schemas.openxmlformats.org/officeDocument/2006/relationships/package" Target="../embeddings/Microsoft_Word_Document6.docx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DDF1-C5D8-4E05-825D-1665C88CBD58}">
  <sheetPr>
    <tabColor theme="0"/>
  </sheetPr>
  <dimension ref="A1:O1179"/>
  <sheetViews>
    <sheetView showGridLines="0" tabSelected="1" zoomScale="85" zoomScaleNormal="85" workbookViewId="0">
      <selection activeCell="C15" sqref="C15"/>
    </sheetView>
  </sheetViews>
  <sheetFormatPr defaultColWidth="9.140625" defaultRowHeight="15"/>
  <cols>
    <col min="1" max="1" width="2.85546875" style="3" customWidth="1"/>
    <col min="2" max="2" width="27.7109375" style="3" bestFit="1" customWidth="1"/>
    <col min="3" max="3" width="51.140625" style="3" customWidth="1"/>
    <col min="4" max="9" width="12.7109375" style="3" customWidth="1"/>
    <col min="10" max="15" width="12.7109375" style="5" customWidth="1"/>
    <col min="16" max="16384" width="9.140625" style="3"/>
  </cols>
  <sheetData>
    <row r="1" spans="1:15" s="6" customFormat="1" ht="15.75" thickBot="1">
      <c r="J1" s="13"/>
      <c r="K1" s="13"/>
      <c r="L1" s="13"/>
      <c r="M1" s="13"/>
      <c r="N1" s="13"/>
      <c r="O1" s="13"/>
    </row>
    <row r="2" spans="1:15" s="6" customFormat="1" ht="30" customHeight="1" thickTop="1" thickBot="1">
      <c r="B2" s="119" t="s">
        <v>104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3"/>
    </row>
    <row r="3" spans="1:15" s="6" customFormat="1" ht="16.7" customHeight="1" thickTop="1" thickBot="1">
      <c r="A3" s="11"/>
      <c r="B3" s="11"/>
      <c r="C3" s="11"/>
      <c r="J3" s="13"/>
      <c r="K3" s="13"/>
      <c r="L3" s="13"/>
      <c r="M3" s="13"/>
      <c r="N3" s="13"/>
      <c r="O3" s="13"/>
    </row>
    <row r="4" spans="1:15" s="12" customFormat="1" ht="24.95" customHeight="1">
      <c r="B4" s="186" t="s">
        <v>100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</row>
    <row r="5" spans="1:15" s="1" customFormat="1" ht="47.25" customHeight="1">
      <c r="B5" s="175" t="s">
        <v>97</v>
      </c>
      <c r="C5" s="176" t="s">
        <v>98</v>
      </c>
      <c r="D5" s="177" t="s">
        <v>99</v>
      </c>
      <c r="E5" s="178"/>
      <c r="F5" s="179"/>
      <c r="G5" s="180" t="s">
        <v>5</v>
      </c>
      <c r="H5" s="180"/>
      <c r="I5" s="180"/>
      <c r="J5" s="177" t="s">
        <v>69</v>
      </c>
      <c r="K5" s="178"/>
      <c r="L5" s="179"/>
      <c r="M5" s="181" t="s">
        <v>71</v>
      </c>
      <c r="N5" s="182"/>
      <c r="O5" s="183"/>
    </row>
    <row r="6" spans="1:15" s="2" customFormat="1" ht="15.75" thickBot="1">
      <c r="B6" s="167"/>
      <c r="C6" s="168"/>
      <c r="D6" s="169">
        <v>2017</v>
      </c>
      <c r="E6" s="170">
        <v>2018</v>
      </c>
      <c r="F6" s="171">
        <v>2019</v>
      </c>
      <c r="G6" s="172">
        <v>2017</v>
      </c>
      <c r="H6" s="172">
        <v>2018</v>
      </c>
      <c r="I6" s="173">
        <v>2019</v>
      </c>
      <c r="J6" s="169">
        <v>2017</v>
      </c>
      <c r="K6" s="170">
        <v>2018</v>
      </c>
      <c r="L6" s="171">
        <v>2019</v>
      </c>
      <c r="M6" s="172">
        <v>2017</v>
      </c>
      <c r="N6" s="172">
        <v>2018</v>
      </c>
      <c r="O6" s="174">
        <v>2019</v>
      </c>
    </row>
    <row r="7" spans="1:15" s="7" customFormat="1" ht="17.25" customHeight="1">
      <c r="B7" s="202" t="s">
        <v>92</v>
      </c>
      <c r="C7" s="203" t="s">
        <v>0</v>
      </c>
      <c r="D7" s="204">
        <v>139756584.000148</v>
      </c>
      <c r="E7" s="205">
        <v>139388159.99995899</v>
      </c>
      <c r="F7" s="205">
        <v>139154831.99956799</v>
      </c>
      <c r="G7" s="206">
        <v>22695518</v>
      </c>
      <c r="H7" s="207">
        <v>13265464</v>
      </c>
      <c r="I7" s="207">
        <v>15982325</v>
      </c>
      <c r="J7" s="206">
        <v>76650665.358712301</v>
      </c>
      <c r="K7" s="207">
        <v>44336351.753288798</v>
      </c>
      <c r="L7" s="207">
        <v>50230896.049343199</v>
      </c>
      <c r="M7" s="206">
        <v>109897.571813081</v>
      </c>
      <c r="N7" s="207">
        <v>106429.174</v>
      </c>
      <c r="O7" s="208">
        <v>73119.425660819994</v>
      </c>
    </row>
    <row r="8" spans="1:15" s="7" customFormat="1" ht="17.25" customHeight="1">
      <c r="B8" s="209" t="s">
        <v>93</v>
      </c>
      <c r="C8" s="210" t="s">
        <v>1</v>
      </c>
      <c r="D8" s="211">
        <v>67850299.342463702</v>
      </c>
      <c r="E8" s="212">
        <v>66081942.3119471</v>
      </c>
      <c r="F8" s="212">
        <v>66995673.994615801</v>
      </c>
      <c r="G8" s="213">
        <v>12835986</v>
      </c>
      <c r="H8" s="214">
        <v>3553624</v>
      </c>
      <c r="I8" s="214">
        <v>6161944</v>
      </c>
      <c r="J8" s="213">
        <v>41043532.073868804</v>
      </c>
      <c r="K8" s="214">
        <v>13427253.6546806</v>
      </c>
      <c r="L8" s="214">
        <v>18134424.120551601</v>
      </c>
      <c r="M8" s="213">
        <v>51117.410791504597</v>
      </c>
      <c r="N8" s="214">
        <v>26836.766</v>
      </c>
      <c r="O8" s="215">
        <v>52037.360259343601</v>
      </c>
    </row>
    <row r="9" spans="1:15" s="7" customFormat="1" ht="17.25" customHeight="1">
      <c r="B9" s="209" t="s">
        <v>94</v>
      </c>
      <c r="C9" s="210" t="s">
        <v>2</v>
      </c>
      <c r="D9" s="216"/>
      <c r="E9" s="217"/>
      <c r="F9" s="212">
        <v>7730831.99977409</v>
      </c>
      <c r="G9" s="216"/>
      <c r="H9" s="217"/>
      <c r="I9" s="214">
        <v>0</v>
      </c>
      <c r="J9" s="216"/>
      <c r="K9" s="217"/>
      <c r="L9" s="214">
        <v>1004773.00013165</v>
      </c>
      <c r="M9" s="216"/>
      <c r="N9" s="217"/>
      <c r="O9" s="215">
        <v>0</v>
      </c>
    </row>
    <row r="10" spans="1:15" s="7" customFormat="1" ht="17.25" customHeight="1">
      <c r="B10" s="209" t="s">
        <v>95</v>
      </c>
      <c r="C10" s="210" t="s">
        <v>3</v>
      </c>
      <c r="D10" s="211">
        <v>23399092.959245902</v>
      </c>
      <c r="E10" s="212">
        <v>25348552.767073002</v>
      </c>
      <c r="F10" s="212">
        <v>25010903.145684101</v>
      </c>
      <c r="G10" s="213">
        <v>260638</v>
      </c>
      <c r="H10" s="214">
        <v>256898</v>
      </c>
      <c r="I10" s="214">
        <v>157661</v>
      </c>
      <c r="J10" s="213">
        <v>855789.34792869794</v>
      </c>
      <c r="K10" s="214">
        <v>692164.97260133096</v>
      </c>
      <c r="L10" s="214">
        <v>487197.18903971103</v>
      </c>
      <c r="M10" s="213">
        <v>2136.6206099927799</v>
      </c>
      <c r="N10" s="214">
        <v>25886.804</v>
      </c>
      <c r="O10" s="215">
        <v>0</v>
      </c>
    </row>
    <row r="11" spans="1:15" s="7" customFormat="1" ht="17.25" customHeight="1">
      <c r="B11" s="209" t="s">
        <v>96</v>
      </c>
      <c r="C11" s="210" t="s">
        <v>4</v>
      </c>
      <c r="D11" s="211">
        <v>28473888.0002294</v>
      </c>
      <c r="E11" s="212">
        <v>28640413.545333199</v>
      </c>
      <c r="F11" s="212">
        <v>28316327.999824598</v>
      </c>
      <c r="G11" s="213">
        <v>105077</v>
      </c>
      <c r="H11" s="214">
        <v>49349</v>
      </c>
      <c r="I11" s="214">
        <v>5866</v>
      </c>
      <c r="J11" s="213">
        <v>4623401.0268797204</v>
      </c>
      <c r="K11" s="214">
        <v>1797657.7858933001</v>
      </c>
      <c r="L11" s="214">
        <v>1740824.6653543799</v>
      </c>
      <c r="M11" s="213">
        <v>0</v>
      </c>
      <c r="N11" s="214">
        <v>0</v>
      </c>
      <c r="O11" s="215">
        <v>0</v>
      </c>
    </row>
    <row r="12" spans="1:15" s="7" customFormat="1" ht="17.25" customHeight="1" thickBot="1">
      <c r="B12" s="218" t="s">
        <v>101</v>
      </c>
      <c r="C12" s="219" t="s">
        <v>102</v>
      </c>
      <c r="D12" s="220">
        <v>159757427</v>
      </c>
      <c r="E12" s="221">
        <v>170286368</v>
      </c>
      <c r="F12" s="221">
        <v>171830752.43999997</v>
      </c>
      <c r="G12" s="222">
        <v>9645345</v>
      </c>
      <c r="H12" s="223">
        <v>9447846</v>
      </c>
      <c r="I12" s="223">
        <v>9626917</v>
      </c>
      <c r="J12" s="224">
        <v>61718246.446575336</v>
      </c>
      <c r="K12" s="225">
        <v>53210057.939726032</v>
      </c>
      <c r="L12" s="225">
        <v>53562752.293150701</v>
      </c>
      <c r="M12" s="224">
        <v>55225.136000000013</v>
      </c>
      <c r="N12" s="225">
        <v>58372.185000000027</v>
      </c>
      <c r="O12" s="226">
        <v>50906.661999999975</v>
      </c>
    </row>
    <row r="13" spans="1:15" s="8" customFormat="1" ht="18.75" customHeight="1">
      <c r="D13" s="9"/>
    </row>
    <row r="14" spans="1:15" s="8" customFormat="1" ht="16.5" customHeight="1">
      <c r="D14" s="9"/>
      <c r="G14" s="79"/>
      <c r="H14" s="79"/>
      <c r="I14" s="79"/>
      <c r="J14" s="79"/>
      <c r="K14" s="79"/>
      <c r="L14" s="79"/>
      <c r="M14" s="81"/>
      <c r="N14" s="81"/>
      <c r="O14" s="81"/>
    </row>
    <row r="15" spans="1:15" s="6" customFormat="1" ht="20.100000000000001" customHeight="1">
      <c r="B15" s="1"/>
      <c r="C15" s="1"/>
      <c r="D15" s="10"/>
      <c r="J15" s="80"/>
      <c r="K15" s="80"/>
      <c r="L15" s="80"/>
      <c r="M15" s="81"/>
      <c r="N15" s="81"/>
      <c r="O15" s="81"/>
    </row>
    <row r="16" spans="1:15" s="6" customFormat="1" ht="20.100000000000001" customHeight="1">
      <c r="B16" s="1"/>
      <c r="C16" s="1"/>
      <c r="D16" s="10"/>
      <c r="F16" s="10"/>
      <c r="J16" s="80"/>
      <c r="K16" s="80"/>
      <c r="L16" s="80"/>
    </row>
    <row r="17" spans="2:12" s="6" customFormat="1" ht="20.100000000000001" customHeight="1">
      <c r="B17" s="1"/>
      <c r="C17" s="1"/>
      <c r="D17" s="10"/>
      <c r="F17" s="10"/>
      <c r="J17" s="80"/>
      <c r="K17" s="80"/>
      <c r="L17" s="80"/>
    </row>
    <row r="18" spans="2:12" s="4" customFormat="1" ht="20.100000000000001" customHeight="1"/>
    <row r="19" spans="2:12" s="4" customFormat="1" ht="17.25" customHeight="1"/>
    <row r="20" spans="2:12" s="4" customFormat="1" ht="17.25" customHeight="1"/>
    <row r="21" spans="2:12" s="4" customFormat="1" ht="17.25" customHeight="1"/>
    <row r="22" spans="2:12" s="4" customFormat="1" ht="17.25" customHeight="1"/>
    <row r="23" spans="2:12" s="4" customFormat="1" ht="17.25" customHeight="1"/>
    <row r="24" spans="2:12" s="4" customFormat="1" ht="17.25" customHeight="1"/>
    <row r="25" spans="2:12" s="4" customFormat="1" ht="17.25" customHeight="1"/>
    <row r="26" spans="2:12" s="4" customFormat="1" ht="17.25" customHeight="1"/>
    <row r="27" spans="2:12" s="4" customFormat="1" ht="17.25" customHeight="1"/>
    <row r="28" spans="2:12" s="4" customFormat="1" ht="17.25" customHeight="1"/>
    <row r="29" spans="2:12" s="4" customFormat="1" ht="17.25" customHeight="1"/>
    <row r="30" spans="2:12" s="4" customFormat="1" ht="17.25" customHeight="1"/>
    <row r="31" spans="2:12" s="4" customFormat="1" ht="17.25" customHeight="1"/>
    <row r="32" spans="2:12" s="4" customFormat="1" ht="17.25" customHeight="1"/>
    <row r="33" s="4" customFormat="1" ht="17.25" customHeight="1"/>
    <row r="34" s="4" customFormat="1" ht="17.25" customHeight="1"/>
    <row r="35" s="4" customFormat="1" ht="17.25" customHeight="1"/>
    <row r="36" s="4" customFormat="1" ht="17.25" customHeight="1"/>
    <row r="37" s="4" customFormat="1" ht="17.25" customHeight="1"/>
    <row r="38" s="4" customFormat="1" ht="17.25" customHeight="1"/>
    <row r="39" s="4" customFormat="1" ht="17.25" customHeight="1"/>
    <row r="40" s="4" customFormat="1" ht="17.25" customHeight="1"/>
    <row r="41" s="4" customFormat="1" ht="17.25" customHeight="1"/>
    <row r="42" s="4" customFormat="1" ht="17.25" customHeight="1"/>
    <row r="43" s="4" customFormat="1" ht="17.25" customHeight="1"/>
    <row r="44" s="4" customFormat="1" ht="17.25" customHeight="1"/>
    <row r="45" s="4" customFormat="1" ht="17.25" customHeight="1"/>
    <row r="46" s="4" customFormat="1" ht="17.25" customHeight="1"/>
    <row r="47" s="4" customFormat="1" ht="17.25" customHeight="1"/>
    <row r="48" s="4" customFormat="1" ht="17.25" customHeight="1"/>
    <row r="49" s="4" customFormat="1" ht="17.25" customHeight="1"/>
    <row r="50" s="4" customFormat="1" ht="17.25" customHeight="1"/>
    <row r="51" s="4" customFormat="1" ht="17.25" customHeight="1"/>
    <row r="52" s="4" customFormat="1" ht="17.25" customHeight="1"/>
    <row r="53" s="4" customFormat="1" ht="17.25" customHeight="1"/>
    <row r="54" s="4" customFormat="1" ht="17.25" customHeight="1"/>
    <row r="55" s="4" customFormat="1" ht="17.25" customHeight="1"/>
    <row r="56" s="4" customFormat="1" ht="17.25" customHeight="1"/>
    <row r="57" s="4" customFormat="1" ht="17.25" customHeight="1"/>
    <row r="58" s="4" customFormat="1" ht="17.25" customHeight="1"/>
    <row r="59" s="4" customFormat="1" ht="17.25" customHeight="1"/>
    <row r="60" s="4" customFormat="1" ht="17.25" customHeight="1"/>
    <row r="61" s="4" customFormat="1" ht="17.25" customHeight="1"/>
    <row r="62" s="4" customFormat="1" ht="17.25" customHeight="1"/>
    <row r="63" s="4" customFormat="1" ht="17.25" customHeight="1"/>
    <row r="64" s="4" customFormat="1" ht="17.25" customHeight="1"/>
    <row r="65" s="4" customFormat="1" ht="17.25" customHeight="1"/>
    <row r="66" s="4" customFormat="1" ht="17.25" customHeight="1"/>
    <row r="67" s="4" customFormat="1" ht="17.25" customHeight="1"/>
    <row r="68" s="4" customFormat="1" ht="17.25" customHeight="1"/>
    <row r="69" s="4" customFormat="1" ht="17.25" customHeight="1"/>
    <row r="70" s="4" customFormat="1" ht="17.25" customHeight="1"/>
    <row r="71" s="4" customFormat="1" ht="17.25" customHeight="1"/>
    <row r="72" s="4" customFormat="1" ht="17.25" customHeight="1"/>
    <row r="73" s="4" customFormat="1" ht="17.25" customHeight="1"/>
    <row r="74" s="4" customFormat="1" ht="17.25" customHeight="1"/>
    <row r="75" s="4" customFormat="1" ht="17.25" customHeight="1"/>
    <row r="76" s="4" customFormat="1" ht="17.25" customHeight="1"/>
    <row r="77" s="4" customFormat="1" ht="17.25" customHeight="1"/>
    <row r="78" s="4" customFormat="1" ht="17.25" customHeight="1"/>
    <row r="79" s="4" customFormat="1" ht="17.25" customHeight="1"/>
    <row r="80" s="4" customFormat="1" ht="17.25" customHeight="1"/>
    <row r="81" s="4" customFormat="1" ht="17.25" customHeight="1"/>
    <row r="82" s="4" customFormat="1" ht="17.25" customHeight="1"/>
    <row r="83" s="4" customFormat="1" ht="17.25" customHeight="1"/>
    <row r="84" s="4" customFormat="1" ht="17.25" customHeight="1"/>
    <row r="85" s="4" customFormat="1" ht="17.25" customHeight="1"/>
    <row r="86" s="4" customFormat="1" ht="17.25" customHeight="1"/>
    <row r="87" s="4" customFormat="1" ht="17.25" customHeight="1"/>
    <row r="88" s="4" customFormat="1" ht="17.25" customHeight="1"/>
    <row r="89" s="4" customFormat="1" ht="17.25" customHeight="1"/>
    <row r="90" s="4" customFormat="1" ht="17.25" customHeight="1"/>
    <row r="91" s="4" customFormat="1" ht="17.25" customHeight="1"/>
    <row r="92" s="4" customFormat="1" ht="17.25" customHeight="1"/>
    <row r="93" s="4" customFormat="1" ht="17.25" customHeight="1"/>
    <row r="94" s="4" customFormat="1" ht="17.25" customHeight="1"/>
    <row r="95" s="4" customFormat="1" ht="17.25" customHeight="1"/>
    <row r="96" s="4" customFormat="1" ht="17.25" customHeight="1"/>
    <row r="97" s="4" customFormat="1" ht="17.25" customHeight="1"/>
    <row r="98" s="4" customFormat="1" ht="17.25" customHeight="1"/>
    <row r="99" s="4" customFormat="1" ht="17.25" customHeight="1"/>
    <row r="100" s="4" customFormat="1" ht="17.25" customHeight="1"/>
    <row r="101" s="4" customFormat="1" ht="17.25" customHeight="1"/>
    <row r="102" s="4" customFormat="1" ht="17.25" customHeight="1"/>
    <row r="103" s="4" customFormat="1" ht="17.25" customHeight="1"/>
    <row r="104" s="4" customFormat="1" ht="17.25" customHeight="1"/>
    <row r="105" s="4" customFormat="1" ht="17.25" customHeight="1"/>
    <row r="106" s="4" customFormat="1" ht="17.25" customHeight="1"/>
    <row r="107" s="4" customFormat="1" ht="17.25" customHeight="1"/>
    <row r="108" s="4" customFormat="1" ht="17.25" customHeight="1"/>
    <row r="109" s="4" customFormat="1" ht="17.25" customHeight="1"/>
    <row r="110" s="4" customFormat="1" ht="17.25" customHeight="1"/>
    <row r="111" s="4" customFormat="1" ht="17.25" customHeight="1"/>
    <row r="112" s="4" customFormat="1" ht="17.25" customHeight="1"/>
    <row r="113" s="4" customFormat="1" ht="17.25" customHeight="1"/>
    <row r="114" s="4" customFormat="1" ht="17.25" customHeight="1"/>
    <row r="115" s="4" customFormat="1" ht="17.25" customHeight="1"/>
    <row r="116" s="4" customFormat="1" ht="17.25" customHeight="1"/>
    <row r="117" s="4" customFormat="1" ht="17.25" customHeight="1"/>
    <row r="118" s="4" customFormat="1" ht="17.25" customHeight="1"/>
    <row r="119" s="4" customFormat="1" ht="17.25" customHeight="1"/>
    <row r="120" s="4" customFormat="1" ht="17.25" customHeight="1"/>
    <row r="121" s="4" customFormat="1" ht="17.25" customHeight="1"/>
    <row r="122" s="4" customFormat="1" ht="17.25" customHeight="1"/>
    <row r="123" s="4" customFormat="1" ht="17.25" customHeight="1"/>
    <row r="124" s="4" customFormat="1" ht="17.25" customHeight="1"/>
    <row r="125" s="4" customFormat="1" ht="17.25" customHeight="1"/>
    <row r="126" s="4" customFormat="1" ht="17.25" customHeight="1"/>
    <row r="127" s="4" customFormat="1" ht="17.25" customHeight="1"/>
    <row r="128" s="4" customFormat="1" ht="17.25" customHeight="1"/>
    <row r="129" s="4" customFormat="1" ht="17.25" customHeight="1"/>
    <row r="130" s="4" customFormat="1" ht="17.25" customHeight="1"/>
    <row r="131" s="4" customFormat="1" ht="17.25" customHeight="1"/>
    <row r="132" s="4" customFormat="1" ht="17.25" customHeight="1"/>
    <row r="133" s="4" customFormat="1" ht="17.25" customHeight="1"/>
    <row r="134" s="4" customFormat="1" ht="17.25" customHeight="1"/>
    <row r="135" s="4" customFormat="1" ht="17.25" customHeight="1"/>
    <row r="136" s="4" customFormat="1" ht="17.25" customHeight="1"/>
    <row r="137" s="4" customFormat="1" ht="17.25" customHeight="1"/>
    <row r="138" s="4" customFormat="1" ht="17.25" customHeight="1"/>
    <row r="139" s="4" customFormat="1" ht="17.25" customHeight="1"/>
    <row r="140" s="4" customFormat="1" ht="17.25" customHeight="1"/>
    <row r="141" s="4" customFormat="1" ht="17.25" customHeight="1"/>
    <row r="142" s="4" customFormat="1" ht="17.25" customHeight="1"/>
    <row r="143" s="4" customFormat="1" ht="17.25" customHeight="1"/>
    <row r="144" s="4" customFormat="1" ht="17.25" customHeight="1"/>
    <row r="145" s="4" customFormat="1" ht="17.25" customHeight="1"/>
    <row r="146" s="4" customFormat="1" ht="17.25" customHeight="1"/>
    <row r="147" s="4" customFormat="1" ht="17.25" customHeight="1"/>
    <row r="148" s="4" customFormat="1" ht="17.25" customHeight="1"/>
    <row r="149" s="4" customFormat="1" ht="17.25" customHeight="1"/>
    <row r="150" s="4" customFormat="1" ht="17.25" customHeight="1"/>
    <row r="151" s="4" customFormat="1" ht="17.25" customHeight="1"/>
    <row r="152" s="4" customFormat="1" ht="17.25" customHeight="1"/>
    <row r="153" s="4" customFormat="1" ht="17.25" customHeight="1"/>
    <row r="154" s="4" customFormat="1" ht="17.25" customHeight="1"/>
    <row r="155" s="4" customFormat="1" ht="17.25" customHeight="1"/>
    <row r="156" s="4" customFormat="1" ht="17.25" customHeight="1"/>
    <row r="157" s="4" customFormat="1" ht="17.25" customHeight="1"/>
    <row r="158" s="4" customFormat="1" ht="17.25" customHeight="1"/>
    <row r="159" s="4" customFormat="1" ht="17.25" customHeight="1"/>
    <row r="160" s="4" customFormat="1" ht="17.25" customHeight="1"/>
    <row r="161" s="4" customFormat="1" ht="17.25" customHeight="1"/>
    <row r="162" s="4" customFormat="1" ht="17.25" customHeight="1"/>
    <row r="163" s="4" customFormat="1" ht="17.25" customHeight="1"/>
    <row r="164" s="4" customFormat="1" ht="17.25" customHeight="1"/>
    <row r="165" s="4" customFormat="1" ht="17.25" customHeight="1"/>
    <row r="166" s="4" customFormat="1" ht="17.25" customHeight="1"/>
    <row r="167" s="4" customFormat="1" ht="17.25" customHeight="1"/>
    <row r="168" s="4" customFormat="1" ht="17.25" customHeight="1"/>
    <row r="169" s="4" customFormat="1" ht="17.25" customHeight="1"/>
    <row r="170" s="4" customFormat="1" ht="17.25" customHeight="1"/>
    <row r="171" s="4" customFormat="1" ht="17.25" customHeight="1"/>
    <row r="172" s="4" customFormat="1" ht="17.25" customHeight="1"/>
    <row r="173" s="4" customFormat="1" ht="17.25" customHeight="1"/>
    <row r="174" s="4" customFormat="1" ht="17.25" customHeight="1"/>
    <row r="175" s="4" customFormat="1" ht="17.25" customHeight="1"/>
    <row r="176" s="4" customFormat="1" ht="17.25" customHeight="1"/>
    <row r="177" s="4" customFormat="1" ht="17.25" customHeight="1"/>
    <row r="178" s="4" customFormat="1" ht="17.25" customHeight="1"/>
    <row r="179" s="4" customFormat="1" ht="17.25" customHeight="1"/>
    <row r="180" s="4" customFormat="1" ht="17.25" customHeight="1"/>
    <row r="181" s="4" customFormat="1" ht="17.25" customHeight="1"/>
    <row r="182" s="4" customFormat="1" ht="17.25" customHeight="1"/>
    <row r="183" s="4" customFormat="1" ht="17.25" customHeight="1"/>
    <row r="184" s="4" customFormat="1" ht="17.25" customHeight="1"/>
    <row r="185" s="4" customFormat="1" ht="17.25" customHeight="1"/>
    <row r="186" s="4" customFormat="1" ht="17.25" customHeight="1"/>
    <row r="187" s="4" customFormat="1" ht="17.25" customHeight="1"/>
    <row r="188" s="4" customFormat="1" ht="17.25" customHeight="1"/>
    <row r="189" s="4" customFormat="1" ht="17.25" customHeight="1"/>
    <row r="190" s="4" customFormat="1" ht="17.25" customHeight="1"/>
    <row r="191" s="4" customFormat="1" ht="17.25" customHeight="1"/>
    <row r="192" s="4" customFormat="1" ht="17.25" customHeight="1"/>
    <row r="193" s="4" customFormat="1" ht="17.25" customHeight="1"/>
    <row r="194" s="4" customFormat="1" ht="17.25" customHeight="1"/>
    <row r="195" s="4" customFormat="1" ht="17.25" customHeight="1"/>
    <row r="196" s="4" customFormat="1" ht="17.25" customHeight="1"/>
    <row r="197" s="4" customFormat="1" ht="17.25" customHeight="1"/>
    <row r="198" s="4" customFormat="1" ht="17.25" customHeight="1"/>
    <row r="199" s="4" customFormat="1" ht="17.25" customHeight="1"/>
    <row r="200" s="4" customFormat="1" ht="17.25" customHeight="1"/>
    <row r="201" s="4" customFormat="1" ht="17.25" customHeight="1"/>
    <row r="202" s="4" customFormat="1" ht="17.25" customHeight="1"/>
    <row r="203" s="4" customFormat="1" ht="17.25" customHeight="1"/>
    <row r="204" s="4" customFormat="1" ht="17.25" customHeight="1"/>
    <row r="205" s="4" customFormat="1" ht="17.25" customHeight="1"/>
    <row r="206" s="4" customFormat="1" ht="17.25" customHeight="1"/>
    <row r="207" s="4" customFormat="1" ht="17.25" customHeight="1"/>
    <row r="208" s="4" customFormat="1" ht="17.25" customHeight="1"/>
    <row r="209" s="4" customFormat="1" ht="17.25" customHeight="1"/>
    <row r="210" s="4" customFormat="1" ht="17.25" customHeight="1"/>
    <row r="211" s="4" customFormat="1" ht="17.25" customHeight="1"/>
    <row r="212" s="4" customFormat="1" ht="17.25" customHeight="1"/>
    <row r="213" s="4" customFormat="1" ht="17.25" customHeight="1"/>
    <row r="214" s="4" customFormat="1" ht="17.25" customHeight="1"/>
    <row r="215" s="4" customFormat="1" ht="17.25" customHeight="1"/>
    <row r="216" s="4" customFormat="1" ht="17.25" customHeight="1"/>
    <row r="217" s="4" customFormat="1" ht="17.25" customHeight="1"/>
    <row r="218" s="4" customFormat="1" ht="17.25" customHeight="1"/>
    <row r="219" s="4" customFormat="1" ht="17.25" customHeight="1"/>
    <row r="220" s="4" customFormat="1" ht="17.25" customHeight="1"/>
    <row r="221" s="4" customFormat="1" ht="17.25" customHeight="1"/>
    <row r="222" s="4" customFormat="1" ht="17.25" customHeight="1"/>
    <row r="223" s="4" customFormat="1" ht="17.25" customHeight="1"/>
    <row r="224" s="4" customFormat="1" ht="17.25" customHeight="1"/>
    <row r="225" s="4" customFormat="1" ht="17.25" customHeight="1"/>
    <row r="226" s="4" customFormat="1" ht="17.25" customHeight="1"/>
    <row r="227" s="4" customFormat="1" ht="17.25" customHeight="1"/>
    <row r="228" s="4" customFormat="1" ht="17.25" customHeight="1"/>
    <row r="229" s="4" customFormat="1" ht="17.25" customHeight="1"/>
    <row r="230" s="4" customFormat="1" ht="17.25" customHeight="1"/>
    <row r="231" s="4" customFormat="1" ht="17.25" customHeight="1"/>
    <row r="232" s="4" customFormat="1" ht="17.25" customHeight="1"/>
    <row r="233" s="4" customFormat="1" ht="17.25" customHeight="1"/>
    <row r="234" s="4" customFormat="1" ht="17.25" customHeight="1"/>
    <row r="235" s="4" customFormat="1" ht="17.25" customHeight="1"/>
    <row r="236" s="4" customFormat="1" ht="17.25" customHeight="1"/>
    <row r="237" s="4" customFormat="1" ht="17.25" customHeight="1"/>
    <row r="238" s="4" customFormat="1" ht="17.25" customHeight="1"/>
    <row r="239" s="4" customFormat="1" ht="17.25" customHeight="1"/>
    <row r="240" s="4" customFormat="1" ht="17.25" customHeight="1"/>
    <row r="241" s="4" customFormat="1" ht="17.25" customHeight="1"/>
    <row r="242" s="4" customFormat="1" ht="17.25" customHeight="1"/>
    <row r="243" s="4" customFormat="1" ht="17.25" customHeight="1"/>
    <row r="244" s="4" customFormat="1" ht="17.25" customHeight="1"/>
    <row r="245" s="4" customFormat="1" ht="17.25" customHeight="1"/>
    <row r="246" s="4" customFormat="1" ht="17.25" customHeight="1"/>
    <row r="247" s="4" customFormat="1" ht="17.25" customHeight="1"/>
    <row r="248" s="4" customFormat="1" ht="17.25" customHeight="1"/>
    <row r="249" s="4" customFormat="1" ht="17.25" customHeight="1"/>
    <row r="250" s="4" customFormat="1" ht="17.25" customHeight="1"/>
    <row r="251" s="4" customFormat="1" ht="17.25" customHeight="1"/>
    <row r="252" s="4" customFormat="1" ht="17.25" customHeight="1"/>
    <row r="253" s="4" customFormat="1" ht="17.25" customHeight="1"/>
    <row r="254" s="4" customFormat="1" ht="17.25" customHeight="1"/>
    <row r="255" s="4" customFormat="1" ht="17.25" customHeight="1"/>
    <row r="256" s="4" customFormat="1" ht="17.25" customHeight="1"/>
    <row r="257" s="4" customFormat="1" ht="17.25" customHeight="1"/>
    <row r="258" s="4" customFormat="1" ht="17.25" customHeight="1"/>
    <row r="259" s="4" customFormat="1" ht="17.25" customHeight="1"/>
    <row r="260" s="4" customFormat="1" ht="17.25" customHeight="1"/>
    <row r="261" s="4" customFormat="1" ht="17.25" customHeight="1"/>
    <row r="262" s="4" customFormat="1" ht="17.25" customHeight="1"/>
    <row r="263" s="4" customFormat="1" ht="17.25" customHeight="1"/>
    <row r="264" s="4" customFormat="1" ht="17.25" customHeight="1"/>
    <row r="265" s="4" customFormat="1" ht="17.25" customHeight="1"/>
    <row r="266" s="4" customFormat="1" ht="17.25" customHeight="1"/>
    <row r="267" s="4" customFormat="1" ht="17.25" customHeight="1"/>
    <row r="268" s="4" customFormat="1" ht="17.25" customHeight="1"/>
    <row r="269" s="4" customFormat="1" ht="17.25" customHeight="1"/>
    <row r="270" s="4" customFormat="1" ht="17.25" customHeight="1"/>
    <row r="271" s="4" customFormat="1" ht="17.25" customHeight="1"/>
    <row r="272" s="4" customFormat="1" ht="17.25" customHeight="1"/>
    <row r="273" s="4" customFormat="1" ht="17.25" customHeight="1"/>
    <row r="274" s="4" customFormat="1" ht="17.25" customHeight="1"/>
    <row r="275" s="4" customFormat="1" ht="17.25" customHeight="1"/>
    <row r="276" s="4" customFormat="1" ht="17.25" customHeight="1"/>
    <row r="277" s="4" customFormat="1" ht="17.25" customHeight="1"/>
    <row r="278" s="4" customFormat="1" ht="17.25" customHeight="1"/>
    <row r="279" s="4" customFormat="1" ht="17.25" customHeight="1"/>
    <row r="280" s="4" customFormat="1" ht="17.25" customHeight="1"/>
    <row r="281" s="4" customFormat="1" ht="17.25" customHeight="1"/>
    <row r="282" s="4" customFormat="1" ht="17.25" customHeight="1"/>
    <row r="283" s="4" customFormat="1" ht="17.25" customHeight="1"/>
    <row r="284" s="4" customFormat="1" ht="17.25" customHeight="1"/>
    <row r="285" s="4" customFormat="1" ht="17.25" customHeight="1"/>
    <row r="286" s="4" customFormat="1" ht="17.25" customHeight="1"/>
    <row r="287" s="4" customFormat="1" ht="17.25" customHeight="1"/>
    <row r="288" s="4" customFormat="1" ht="17.25" customHeight="1"/>
    <row r="289" s="4" customFormat="1" ht="17.25" customHeight="1"/>
    <row r="290" s="4" customFormat="1" ht="17.25" customHeight="1"/>
    <row r="291" s="4" customFormat="1" ht="17.25" customHeight="1"/>
    <row r="292" s="4" customFormat="1" ht="17.25" customHeight="1"/>
    <row r="293" s="4" customFormat="1" ht="17.25" customHeight="1"/>
    <row r="294" s="4" customFormat="1" ht="17.25" customHeight="1"/>
    <row r="295" s="4" customFormat="1" ht="17.25" customHeight="1"/>
    <row r="296" s="4" customFormat="1" ht="17.25" customHeight="1"/>
    <row r="297" s="4" customFormat="1" ht="17.25" customHeight="1"/>
    <row r="298" s="4" customFormat="1" ht="17.25" customHeight="1"/>
    <row r="299" s="4" customFormat="1" ht="17.25" customHeight="1"/>
    <row r="300" s="4" customFormat="1" ht="17.25" customHeight="1"/>
    <row r="301" s="4" customFormat="1" ht="17.25" customHeight="1"/>
    <row r="302" s="4" customFormat="1" ht="17.25" customHeight="1"/>
    <row r="303" s="4" customFormat="1" ht="17.25" customHeight="1"/>
    <row r="304" s="4" customFormat="1" ht="17.25" customHeight="1"/>
    <row r="305" s="4" customFormat="1" ht="17.25" customHeight="1"/>
    <row r="306" s="4" customFormat="1" ht="17.25" customHeight="1"/>
    <row r="307" s="4" customFormat="1" ht="17.25" customHeight="1"/>
    <row r="308" s="4" customFormat="1" ht="17.25" customHeight="1"/>
    <row r="309" s="4" customFormat="1" ht="17.25" customHeight="1"/>
    <row r="310" s="4" customFormat="1" ht="17.25" customHeight="1"/>
    <row r="311" s="4" customFormat="1" ht="17.25" customHeight="1"/>
    <row r="312" s="4" customFormat="1" ht="17.25" customHeight="1"/>
    <row r="313" s="4" customFormat="1" ht="17.25" customHeight="1"/>
    <row r="314" s="4" customFormat="1" ht="17.25" customHeight="1"/>
    <row r="315" s="4" customFormat="1" ht="17.25" customHeight="1"/>
    <row r="316" s="4" customFormat="1" ht="17.25" customHeight="1"/>
    <row r="317" s="4" customFormat="1" ht="17.25" customHeight="1"/>
    <row r="318" s="4" customFormat="1" ht="17.25" customHeight="1"/>
    <row r="319" s="4" customFormat="1" ht="17.25" customHeight="1"/>
    <row r="320" s="4" customFormat="1" ht="17.25" customHeight="1"/>
    <row r="321" s="4" customFormat="1" ht="17.25" customHeight="1"/>
    <row r="322" s="4" customFormat="1" ht="17.25" customHeight="1"/>
    <row r="323" s="4" customFormat="1" ht="17.25" customHeight="1"/>
    <row r="324" s="4" customFormat="1" ht="17.25" customHeight="1"/>
    <row r="325" s="4" customFormat="1" ht="17.25" customHeight="1"/>
    <row r="326" s="4" customFormat="1" ht="17.25" customHeight="1"/>
    <row r="327" s="4" customFormat="1" ht="17.25" customHeight="1"/>
    <row r="328" s="4" customFormat="1" ht="17.25" customHeight="1"/>
    <row r="329" s="4" customFormat="1" ht="17.25" customHeight="1"/>
    <row r="330" s="4" customFormat="1" ht="17.25" customHeight="1"/>
    <row r="331" s="4" customFormat="1" ht="17.25" customHeight="1"/>
    <row r="332" s="4" customFormat="1" ht="17.25" customHeight="1"/>
    <row r="333" s="4" customFormat="1" ht="17.25" customHeight="1"/>
    <row r="334" s="4" customFormat="1" ht="17.25" customHeight="1"/>
    <row r="335" s="4" customFormat="1" ht="17.25" customHeight="1"/>
    <row r="336" s="4" customFormat="1" ht="17.25" customHeight="1"/>
    <row r="337" s="4" customFormat="1" ht="17.25" customHeight="1"/>
    <row r="338" s="4" customFormat="1" ht="17.25" customHeight="1"/>
    <row r="339" s="4" customFormat="1" ht="17.25" customHeight="1"/>
    <row r="340" s="4" customFormat="1" ht="17.25" customHeight="1"/>
    <row r="341" s="4" customFormat="1" ht="17.25" customHeight="1"/>
    <row r="342" s="4" customFormat="1" ht="17.25" customHeight="1"/>
    <row r="343" s="4" customFormat="1" ht="17.25" customHeight="1"/>
    <row r="344" s="4" customFormat="1" ht="17.25" customHeight="1"/>
    <row r="345" s="4" customFormat="1" ht="17.25" customHeight="1"/>
    <row r="346" s="4" customFormat="1" ht="17.25" customHeight="1"/>
    <row r="347" s="4" customFormat="1" ht="17.25" customHeight="1"/>
    <row r="348" s="4" customFormat="1" ht="17.25" customHeight="1"/>
    <row r="349" s="4" customFormat="1" ht="17.25" customHeight="1"/>
    <row r="350" s="4" customFormat="1" ht="17.25" customHeight="1"/>
    <row r="351" s="4" customFormat="1" ht="17.25" customHeight="1"/>
    <row r="352" s="4" customFormat="1" ht="17.25" customHeight="1"/>
    <row r="353" s="4" customFormat="1" ht="17.25" customHeight="1"/>
    <row r="354" s="4" customFormat="1" ht="17.25" customHeight="1"/>
    <row r="355" s="4" customFormat="1" ht="17.25" customHeight="1"/>
    <row r="356" s="4" customFormat="1" ht="17.25" customHeight="1"/>
    <row r="357" s="4" customFormat="1" ht="17.25" customHeight="1"/>
    <row r="358" s="4" customFormat="1" ht="17.25" customHeight="1"/>
    <row r="359" s="4" customFormat="1" ht="17.25" customHeight="1"/>
    <row r="360" s="4" customFormat="1" ht="17.25" customHeight="1"/>
    <row r="361" s="4" customFormat="1" ht="17.25" customHeight="1"/>
    <row r="362" s="4" customFormat="1" ht="17.25" customHeight="1"/>
    <row r="363" s="4" customFormat="1" ht="17.25" customHeight="1"/>
    <row r="364" s="4" customFormat="1" ht="17.25" customHeight="1"/>
    <row r="365" s="4" customFormat="1" ht="17.25" customHeight="1"/>
    <row r="366" s="4" customFormat="1" ht="17.25" customHeight="1"/>
    <row r="367" s="4" customFormat="1" ht="17.25" customHeight="1"/>
    <row r="368" s="4" customFormat="1" ht="17.25" customHeight="1"/>
    <row r="369" s="4" customFormat="1" ht="17.25" customHeight="1"/>
    <row r="370" s="4" customFormat="1" ht="17.25" customHeight="1"/>
    <row r="371" s="4" customFormat="1" ht="17.25" customHeight="1"/>
    <row r="372" s="4" customFormat="1" ht="17.25" customHeight="1"/>
    <row r="373" s="4" customFormat="1" ht="17.25" customHeight="1"/>
    <row r="374" s="4" customFormat="1" ht="17.25" customHeight="1"/>
    <row r="375" s="4" customFormat="1" ht="17.25" customHeight="1"/>
    <row r="376" s="4" customFormat="1" ht="17.25" customHeight="1"/>
    <row r="377" s="4" customFormat="1" ht="17.25" customHeight="1"/>
    <row r="378" s="4" customFormat="1" ht="17.25" customHeight="1"/>
    <row r="379" s="4" customFormat="1" ht="17.25" customHeight="1"/>
    <row r="380" s="4" customFormat="1" ht="17.25" customHeight="1"/>
    <row r="381" s="4" customFormat="1" ht="17.25" customHeight="1"/>
    <row r="382" s="4" customFormat="1" ht="17.25" customHeight="1"/>
    <row r="383" s="4" customFormat="1" ht="17.25" customHeight="1"/>
    <row r="384" s="4" customFormat="1" ht="17.25" customHeight="1"/>
    <row r="385" s="4" customFormat="1" ht="17.25" customHeight="1"/>
    <row r="386" s="4" customFormat="1" ht="17.25" customHeight="1"/>
    <row r="387" s="4" customFormat="1" ht="17.25" customHeight="1"/>
    <row r="388" s="4" customFormat="1" ht="17.25" customHeight="1"/>
    <row r="389" s="4" customFormat="1" ht="17.25" customHeight="1"/>
    <row r="390" s="4" customFormat="1" ht="17.25" customHeight="1"/>
    <row r="391" s="4" customFormat="1" ht="17.25" customHeight="1"/>
    <row r="392" s="4" customFormat="1" ht="17.25" customHeight="1"/>
    <row r="393" s="4" customFormat="1" ht="17.25" customHeight="1"/>
    <row r="394" s="4" customFormat="1" ht="17.25" customHeight="1"/>
    <row r="395" s="4" customFormat="1" ht="17.25" customHeight="1"/>
    <row r="396" s="4" customFormat="1" ht="17.25" customHeight="1"/>
    <row r="397" s="4" customFormat="1" ht="17.25" customHeight="1"/>
    <row r="398" s="4" customFormat="1" ht="17.25" customHeight="1"/>
    <row r="399" s="4" customFormat="1" ht="17.25" customHeight="1"/>
    <row r="400" s="4" customFormat="1" ht="17.25" customHeight="1"/>
    <row r="401" s="4" customFormat="1" ht="17.25" customHeight="1"/>
    <row r="402" s="4" customFormat="1" ht="17.25" customHeight="1"/>
    <row r="403" s="4" customFormat="1" ht="17.25" customHeight="1"/>
    <row r="404" s="4" customFormat="1" ht="17.25" customHeight="1"/>
    <row r="405" s="4" customFormat="1" ht="17.25" customHeight="1"/>
    <row r="406" s="4" customFormat="1" ht="17.25" customHeight="1"/>
    <row r="407" s="4" customFormat="1" ht="17.25" customHeight="1"/>
    <row r="408" s="4" customFormat="1" ht="17.25" customHeight="1"/>
    <row r="409" s="4" customFormat="1" ht="17.25" customHeight="1"/>
    <row r="410" s="4" customFormat="1" ht="17.25" customHeight="1"/>
    <row r="411" s="4" customFormat="1" ht="17.25" customHeight="1"/>
    <row r="412" s="4" customFormat="1" ht="17.25" customHeight="1"/>
    <row r="413" s="4" customFormat="1" ht="17.25" customHeight="1"/>
    <row r="414" s="4" customFormat="1" ht="17.25" customHeight="1"/>
    <row r="415" s="4" customFormat="1" ht="17.25" customHeight="1"/>
    <row r="416" s="4" customFormat="1" ht="17.25" customHeight="1"/>
    <row r="417" s="4" customFormat="1" ht="17.25" customHeight="1"/>
    <row r="418" s="4" customFormat="1" ht="17.25" customHeight="1"/>
    <row r="419" s="4" customFormat="1" ht="17.25" customHeight="1"/>
    <row r="420" s="4" customFormat="1" ht="17.25" customHeight="1"/>
    <row r="421" s="4" customFormat="1" ht="17.25" customHeight="1"/>
    <row r="422" s="4" customFormat="1" ht="17.25" customHeight="1"/>
    <row r="423" s="4" customFormat="1" ht="17.25" customHeight="1"/>
    <row r="424" s="4" customFormat="1" ht="17.25" customHeight="1"/>
    <row r="425" s="4" customFormat="1" ht="17.25" customHeight="1"/>
    <row r="426" s="4" customFormat="1" ht="17.25" customHeight="1"/>
    <row r="427" s="4" customFormat="1" ht="17.25" customHeight="1"/>
    <row r="428" s="4" customFormat="1" ht="17.25" customHeight="1"/>
    <row r="429" s="4" customFormat="1" ht="17.25" customHeight="1"/>
    <row r="430" s="4" customFormat="1" ht="17.25" customHeight="1"/>
    <row r="431" s="4" customFormat="1" ht="17.25" customHeight="1"/>
    <row r="432" s="4" customFormat="1" ht="17.25" customHeight="1"/>
    <row r="433" s="4" customFormat="1" ht="17.25" customHeight="1"/>
    <row r="434" s="4" customFormat="1" ht="17.25" customHeight="1"/>
    <row r="435" s="4" customFormat="1" ht="17.25" customHeight="1"/>
    <row r="436" s="4" customFormat="1" ht="17.25" customHeight="1"/>
    <row r="437" s="4" customFormat="1" ht="17.25" customHeight="1"/>
    <row r="438" s="4" customFormat="1" ht="17.25" customHeight="1"/>
    <row r="439" s="4" customFormat="1" ht="17.25" customHeight="1"/>
    <row r="440" s="4" customFormat="1" ht="17.25" customHeight="1"/>
    <row r="441" s="4" customFormat="1" ht="17.25" customHeight="1"/>
    <row r="442" s="4" customFormat="1" ht="17.25" customHeight="1"/>
    <row r="443" s="4" customFormat="1" ht="17.25" customHeight="1"/>
    <row r="444" s="4" customFormat="1" ht="17.25" customHeight="1"/>
    <row r="445" s="4" customFormat="1" ht="17.25" customHeight="1"/>
    <row r="446" s="4" customFormat="1" ht="17.25" customHeight="1"/>
    <row r="447" s="4" customFormat="1" ht="17.25" customHeight="1"/>
    <row r="448" s="4" customFormat="1" ht="17.25" customHeight="1"/>
    <row r="449" s="4" customFormat="1" ht="17.25" customHeight="1"/>
    <row r="450" s="4" customFormat="1" ht="17.25" customHeight="1"/>
    <row r="451" s="4" customFormat="1" ht="17.25" customHeight="1"/>
    <row r="452" s="4" customFormat="1" ht="17.25" customHeight="1"/>
    <row r="453" s="4" customFormat="1" ht="17.25" customHeight="1"/>
    <row r="454" s="4" customFormat="1" ht="17.25" customHeight="1"/>
    <row r="455" s="4" customFormat="1" ht="17.25" customHeight="1"/>
    <row r="456" s="4" customFormat="1" ht="17.25" customHeight="1"/>
    <row r="457" s="4" customFormat="1" ht="17.25" customHeight="1"/>
    <row r="458" s="4" customFormat="1" ht="17.25" customHeight="1"/>
    <row r="459" s="4" customFormat="1" ht="17.25" customHeight="1"/>
    <row r="460" s="4" customFormat="1" ht="17.25" customHeight="1"/>
    <row r="461" s="4" customFormat="1" ht="17.25" customHeight="1"/>
    <row r="462" s="4" customFormat="1" ht="17.25" customHeight="1"/>
    <row r="463" s="4" customFormat="1" ht="17.25" customHeight="1"/>
    <row r="464" s="4" customFormat="1" ht="17.25" customHeight="1"/>
    <row r="465" s="4" customFormat="1" ht="17.25" customHeight="1"/>
    <row r="466" s="4" customFormat="1" ht="17.25" customHeight="1"/>
    <row r="467" s="4" customFormat="1" ht="17.25" customHeight="1"/>
    <row r="468" s="4" customFormat="1" ht="17.25" customHeight="1"/>
    <row r="469" s="4" customFormat="1" ht="17.25" customHeight="1"/>
    <row r="470" s="4" customFormat="1" ht="17.25" customHeight="1"/>
    <row r="471" s="4" customFormat="1" ht="17.25" customHeight="1"/>
    <row r="472" s="4" customFormat="1" ht="17.25" customHeight="1"/>
    <row r="473" s="4" customFormat="1" ht="17.25" customHeight="1"/>
    <row r="474" s="4" customFormat="1" ht="17.25" customHeight="1"/>
    <row r="475" s="4" customFormat="1" ht="17.25" customHeight="1"/>
    <row r="476" s="4" customFormat="1" ht="17.25" customHeight="1"/>
    <row r="477" s="4" customFormat="1" ht="17.25" customHeight="1"/>
    <row r="478" s="4" customFormat="1" ht="17.25" customHeight="1"/>
    <row r="479" s="4" customFormat="1" ht="17.25" customHeight="1"/>
    <row r="480" s="4" customFormat="1" ht="17.25" customHeight="1"/>
    <row r="481" s="4" customFormat="1" ht="17.25" customHeight="1"/>
    <row r="482" s="4" customFormat="1" ht="17.25" customHeight="1"/>
    <row r="483" s="4" customFormat="1" ht="17.25" customHeight="1"/>
    <row r="484" s="4" customFormat="1" ht="17.25" customHeight="1"/>
    <row r="485" s="4" customFormat="1" ht="17.25" customHeight="1"/>
    <row r="486" s="4" customFormat="1" ht="17.25" customHeight="1"/>
    <row r="487" s="4" customFormat="1" ht="17.25" customHeight="1"/>
    <row r="488" s="4" customFormat="1" ht="17.25" customHeight="1"/>
    <row r="489" s="4" customFormat="1" ht="17.25" customHeight="1"/>
    <row r="490" s="4" customFormat="1" ht="17.25" customHeight="1"/>
    <row r="491" s="4" customFormat="1" ht="17.25" customHeight="1"/>
    <row r="492" s="4" customFormat="1" ht="17.25" customHeight="1"/>
    <row r="493" s="4" customFormat="1" ht="17.25" customHeight="1"/>
    <row r="494" s="4" customFormat="1" ht="17.25" customHeight="1"/>
    <row r="495" s="4" customFormat="1" ht="17.25" customHeight="1"/>
    <row r="496" s="4" customFormat="1" ht="17.25" customHeight="1"/>
    <row r="497" s="4" customFormat="1" ht="17.25" customHeight="1"/>
    <row r="498" s="4" customFormat="1" ht="17.25" customHeight="1"/>
    <row r="499" s="4" customFormat="1" ht="17.25" customHeight="1"/>
    <row r="500" s="4" customFormat="1" ht="17.25" customHeight="1"/>
    <row r="501" s="4" customFormat="1" ht="17.25" customHeight="1"/>
    <row r="502" s="4" customFormat="1" ht="17.25" customHeight="1"/>
    <row r="503" s="4" customFormat="1" ht="17.25" customHeight="1"/>
    <row r="504" s="4" customFormat="1" ht="17.25" customHeight="1"/>
    <row r="505" s="4" customFormat="1" ht="17.25" customHeight="1"/>
    <row r="506" s="4" customFormat="1" ht="17.25" customHeight="1"/>
    <row r="507" s="4" customFormat="1" ht="17.25" customHeight="1"/>
    <row r="508" s="4" customFormat="1" ht="17.25" customHeight="1"/>
    <row r="509" s="4" customFormat="1" ht="17.25" customHeight="1"/>
    <row r="510" s="4" customFormat="1" ht="17.25" customHeight="1"/>
    <row r="511" s="4" customFormat="1" ht="17.25" customHeight="1"/>
    <row r="512" s="4" customFormat="1" ht="17.25" customHeight="1"/>
    <row r="513" s="4" customFormat="1" ht="17.25" customHeight="1"/>
    <row r="514" s="4" customFormat="1" ht="17.25" customHeight="1"/>
    <row r="515" s="4" customFormat="1" ht="17.25" customHeight="1"/>
    <row r="516" s="4" customFormat="1" ht="17.25" customHeight="1"/>
    <row r="517" s="4" customFormat="1" ht="17.25" customHeight="1"/>
    <row r="518" s="4" customFormat="1" ht="17.25" customHeight="1"/>
    <row r="519" s="4" customFormat="1" ht="17.25" customHeight="1"/>
    <row r="520" s="4" customFormat="1" ht="17.25" customHeight="1"/>
    <row r="521" s="4" customFormat="1" ht="17.25" customHeight="1"/>
    <row r="522" s="4" customFormat="1" ht="17.25" customHeight="1"/>
    <row r="523" s="4" customFormat="1" ht="17.25" customHeight="1"/>
    <row r="524" s="4" customFormat="1" ht="17.25" customHeight="1"/>
    <row r="525" s="4" customFormat="1" ht="17.25" customHeight="1"/>
    <row r="526" s="4" customFormat="1" ht="17.25" customHeight="1"/>
    <row r="527" s="4" customFormat="1" ht="17.25" customHeight="1"/>
    <row r="528" s="4" customFormat="1" ht="17.25" customHeight="1"/>
    <row r="529" s="4" customFormat="1" ht="17.25" customHeight="1"/>
    <row r="530" s="4" customFormat="1" ht="17.25" customHeight="1"/>
    <row r="531" s="4" customFormat="1" ht="17.25" customHeight="1"/>
    <row r="532" s="4" customFormat="1" ht="17.25" customHeight="1"/>
    <row r="533" s="4" customFormat="1" ht="17.25" customHeight="1"/>
    <row r="534" s="4" customFormat="1" ht="17.25" customHeight="1"/>
    <row r="535" s="4" customFormat="1" ht="17.25" customHeight="1"/>
    <row r="536" s="4" customFormat="1" ht="17.25" customHeight="1"/>
    <row r="537" s="4" customFormat="1" ht="17.25" customHeight="1"/>
    <row r="538" s="4" customFormat="1" ht="17.25" customHeight="1"/>
    <row r="539" s="4" customFormat="1" ht="17.25" customHeight="1"/>
    <row r="540" s="4" customFormat="1" ht="17.25" customHeight="1"/>
    <row r="541" s="4" customFormat="1" ht="17.25" customHeight="1"/>
    <row r="542" s="4" customFormat="1" ht="17.25" customHeight="1"/>
    <row r="543" s="4" customFormat="1" ht="17.25" customHeight="1"/>
    <row r="544" s="4" customFormat="1" ht="17.25" customHeight="1"/>
    <row r="545" s="4" customFormat="1" ht="17.25" customHeight="1"/>
    <row r="546" s="4" customFormat="1" ht="17.25" customHeight="1"/>
    <row r="547" s="4" customFormat="1" ht="17.25" customHeight="1"/>
    <row r="548" s="4" customFormat="1" ht="17.25" customHeight="1"/>
    <row r="549" s="4" customFormat="1" ht="17.25" customHeight="1"/>
    <row r="550" s="4" customFormat="1" ht="17.25" customHeight="1"/>
    <row r="551" s="4" customFormat="1" ht="17.25" customHeight="1"/>
    <row r="552" s="4" customFormat="1" ht="17.25" customHeight="1"/>
    <row r="553" s="4" customFormat="1" ht="17.25" customHeight="1"/>
    <row r="554" s="4" customFormat="1" ht="17.25" customHeight="1"/>
    <row r="555" s="4" customFormat="1" ht="17.25" customHeight="1"/>
    <row r="556" s="4" customFormat="1" ht="17.25" customHeight="1"/>
    <row r="557" s="4" customFormat="1" ht="17.25" customHeight="1"/>
    <row r="558" s="4" customFormat="1" ht="17.25" customHeight="1"/>
    <row r="559" s="4" customFormat="1" ht="17.25" customHeight="1"/>
    <row r="560" s="4" customFormat="1" ht="17.25" customHeight="1"/>
    <row r="561" s="4" customFormat="1" ht="17.25" customHeight="1"/>
    <row r="562" s="4" customFormat="1" ht="17.25" customHeight="1"/>
    <row r="563" s="4" customFormat="1" ht="17.25" customHeight="1"/>
    <row r="564" s="4" customFormat="1" ht="17.25" customHeight="1"/>
    <row r="565" s="4" customFormat="1" ht="17.25" customHeight="1"/>
    <row r="566" s="4" customFormat="1" ht="17.25" customHeight="1"/>
    <row r="567" s="4" customFormat="1" ht="17.25" customHeight="1"/>
    <row r="568" s="4" customFormat="1" ht="17.25" customHeight="1"/>
    <row r="569" s="4" customFormat="1" ht="17.25" customHeight="1"/>
    <row r="570" s="4" customFormat="1" ht="17.25" customHeight="1"/>
    <row r="571" s="4" customFormat="1" ht="17.25" customHeight="1"/>
    <row r="572" s="4" customFormat="1" ht="17.25" customHeight="1"/>
    <row r="573" s="4" customFormat="1" ht="17.25" customHeight="1"/>
    <row r="574" s="4" customFormat="1" ht="17.25" customHeight="1"/>
    <row r="575" s="4" customFormat="1" ht="17.25" customHeight="1"/>
    <row r="576" s="4" customFormat="1" ht="17.25" customHeight="1"/>
    <row r="577" s="4" customFormat="1" ht="17.25" customHeight="1"/>
    <row r="578" s="4" customFormat="1" ht="17.25" customHeight="1"/>
    <row r="579" s="4" customFormat="1" ht="17.25" customHeight="1"/>
    <row r="580" s="4" customFormat="1" ht="17.25" customHeight="1"/>
    <row r="581" s="4" customFormat="1" ht="17.25" customHeight="1"/>
    <row r="582" s="4" customFormat="1" ht="17.25" customHeight="1"/>
    <row r="583" s="4" customFormat="1" ht="17.25" customHeight="1"/>
    <row r="584" s="4" customFormat="1" ht="17.25" customHeight="1"/>
    <row r="585" s="4" customFormat="1" ht="17.25" customHeight="1"/>
    <row r="586" s="4" customFormat="1" ht="17.25" customHeight="1"/>
    <row r="587" s="4" customFormat="1" ht="17.25" customHeight="1"/>
    <row r="588" s="4" customFormat="1" ht="17.25" customHeight="1"/>
    <row r="589" s="4" customFormat="1" ht="17.25" customHeight="1"/>
    <row r="590" s="4" customFormat="1" ht="17.25" customHeight="1"/>
    <row r="591" s="4" customFormat="1" ht="17.25" customHeight="1"/>
    <row r="592" s="4" customFormat="1" ht="17.25" customHeight="1"/>
    <row r="593" s="4" customFormat="1" ht="17.25" customHeight="1"/>
    <row r="594" s="4" customFormat="1" ht="17.25" customHeight="1"/>
    <row r="595" s="4" customFormat="1" ht="17.25" customHeight="1"/>
    <row r="596" s="4" customFormat="1" ht="17.25" customHeight="1"/>
    <row r="597" s="4" customFormat="1" ht="17.25" customHeight="1"/>
    <row r="598" s="4" customFormat="1" ht="17.25" customHeight="1"/>
    <row r="599" s="4" customFormat="1" ht="17.25" customHeight="1"/>
    <row r="600" s="4" customFormat="1" ht="17.25" customHeight="1"/>
    <row r="601" s="4" customFormat="1" ht="17.25" customHeight="1"/>
    <row r="602" s="4" customFormat="1" ht="17.25" customHeight="1"/>
    <row r="603" s="4" customFormat="1" ht="17.25" customHeight="1"/>
    <row r="604" s="4" customFormat="1" ht="17.25" customHeight="1"/>
    <row r="605" s="4" customFormat="1" ht="17.25" customHeight="1"/>
    <row r="606" s="4" customFormat="1" ht="17.25" customHeight="1"/>
    <row r="607" s="4" customFormat="1" ht="17.25" customHeight="1"/>
    <row r="608" s="4" customFormat="1" ht="17.25" customHeight="1"/>
    <row r="609" s="4" customFormat="1" ht="17.25" customHeight="1"/>
    <row r="610" s="4" customFormat="1" ht="17.25" customHeight="1"/>
    <row r="611" s="4" customFormat="1" ht="17.25" customHeight="1"/>
    <row r="612" s="4" customFormat="1" ht="17.25" customHeight="1"/>
    <row r="613" s="4" customFormat="1" ht="17.25" customHeight="1"/>
    <row r="614" s="4" customFormat="1" ht="17.25" customHeight="1"/>
    <row r="615" s="4" customFormat="1" ht="17.25" customHeight="1"/>
    <row r="616" s="4" customFormat="1" ht="17.25" customHeight="1"/>
    <row r="617" s="4" customFormat="1" ht="17.25" customHeight="1"/>
    <row r="618" s="4" customFormat="1" ht="17.25" customHeight="1"/>
    <row r="619" s="4" customFormat="1" ht="17.25" customHeight="1"/>
    <row r="620" s="4" customFormat="1" ht="17.25" customHeight="1"/>
    <row r="621" s="4" customFormat="1" ht="17.25" customHeight="1"/>
    <row r="622" s="4" customFormat="1" ht="17.25" customHeight="1"/>
    <row r="623" s="4" customFormat="1" ht="17.25" customHeight="1"/>
    <row r="624" s="4" customFormat="1" ht="17.25" customHeight="1"/>
    <row r="625" s="4" customFormat="1" ht="17.25" customHeight="1"/>
    <row r="626" s="4" customFormat="1" ht="17.25" customHeight="1"/>
    <row r="627" s="4" customFormat="1" ht="17.25" customHeight="1"/>
    <row r="628" s="4" customFormat="1" ht="17.25" customHeight="1"/>
    <row r="629" s="4" customFormat="1" ht="17.25" customHeight="1"/>
    <row r="630" s="4" customFormat="1" ht="17.25" customHeight="1"/>
    <row r="631" s="4" customFormat="1" ht="17.25" customHeight="1"/>
    <row r="632" s="4" customFormat="1" ht="17.25" customHeight="1"/>
    <row r="633" s="4" customFormat="1" ht="17.25" customHeight="1"/>
    <row r="634" s="4" customFormat="1" ht="17.25" customHeight="1"/>
    <row r="635" s="4" customFormat="1" ht="17.25" customHeight="1"/>
    <row r="636" s="4" customFormat="1" ht="17.25" customHeight="1"/>
    <row r="637" s="4" customFormat="1" ht="17.25" customHeight="1"/>
    <row r="638" s="4" customFormat="1" ht="17.25" customHeight="1"/>
    <row r="639" s="4" customFormat="1" ht="17.25" customHeight="1"/>
    <row r="640" s="4" customFormat="1" ht="17.25" customHeight="1"/>
    <row r="641" s="4" customFormat="1" ht="17.25" customHeight="1"/>
    <row r="642" s="4" customFormat="1" ht="17.25" customHeight="1"/>
    <row r="643" s="4" customFormat="1" ht="17.25" customHeight="1"/>
    <row r="644" s="4" customFormat="1" ht="17.25" customHeight="1"/>
    <row r="645" s="4" customFormat="1" ht="17.25" customHeight="1"/>
    <row r="646" s="4" customFormat="1" ht="17.25" customHeight="1"/>
    <row r="647" s="4" customFormat="1" ht="17.25" customHeight="1"/>
    <row r="648" s="4" customFormat="1" ht="17.25" customHeight="1"/>
    <row r="649" s="4" customFormat="1" ht="17.25" customHeight="1"/>
    <row r="650" s="4" customFormat="1" ht="17.25" customHeight="1"/>
    <row r="651" s="4" customFormat="1" ht="17.25" customHeight="1"/>
    <row r="652" s="4" customFormat="1" ht="17.25" customHeight="1"/>
    <row r="653" s="4" customFormat="1" ht="17.25" customHeight="1"/>
    <row r="654" s="4" customFormat="1" ht="17.25" customHeight="1"/>
    <row r="655" s="4" customFormat="1" ht="17.25" customHeight="1"/>
    <row r="656" s="4" customFormat="1" ht="17.25" customHeight="1"/>
    <row r="657" s="4" customFormat="1" ht="17.25" customHeight="1"/>
    <row r="658" s="4" customFormat="1" ht="17.25" customHeight="1"/>
    <row r="659" s="4" customFormat="1" ht="17.25" customHeight="1"/>
    <row r="660" s="4" customFormat="1" ht="17.25" customHeight="1"/>
    <row r="661" s="4" customFormat="1" ht="17.25" customHeight="1"/>
    <row r="662" s="4" customFormat="1" ht="17.25" customHeight="1"/>
    <row r="663" s="4" customFormat="1" ht="17.25" customHeight="1"/>
    <row r="664" s="4" customFormat="1" ht="17.25" customHeight="1"/>
    <row r="665" s="4" customFormat="1" ht="17.25" customHeight="1"/>
    <row r="666" s="4" customFormat="1" ht="17.25" customHeight="1"/>
    <row r="667" s="4" customFormat="1" ht="17.25" customHeight="1"/>
    <row r="668" s="4" customFormat="1" ht="17.25" customHeight="1"/>
    <row r="669" s="4" customFormat="1" ht="17.25" customHeight="1"/>
    <row r="670" s="4" customFormat="1" ht="17.25" customHeight="1"/>
    <row r="671" s="4" customFormat="1" ht="17.25" customHeight="1"/>
    <row r="672" s="4" customFormat="1" ht="17.25" customHeight="1"/>
    <row r="673" s="4" customFormat="1" ht="17.25" customHeight="1"/>
    <row r="674" s="4" customFormat="1" ht="17.25" customHeight="1"/>
    <row r="675" s="4" customFormat="1" ht="17.25" customHeight="1"/>
    <row r="676" s="4" customFormat="1" ht="17.25" customHeight="1"/>
    <row r="677" s="4" customFormat="1" ht="17.25" customHeight="1"/>
    <row r="678" s="4" customFormat="1" ht="17.25" customHeight="1"/>
    <row r="679" s="4" customFormat="1" ht="17.25" customHeight="1"/>
    <row r="680" s="4" customFormat="1" ht="17.25" customHeight="1"/>
    <row r="681" s="4" customFormat="1" ht="17.25" customHeight="1"/>
    <row r="682" s="4" customFormat="1" ht="17.25" customHeight="1"/>
    <row r="683" s="4" customFormat="1" ht="17.25" customHeight="1"/>
    <row r="684" s="4" customFormat="1" ht="17.25" customHeight="1"/>
    <row r="685" s="4" customFormat="1" ht="17.25" customHeight="1"/>
    <row r="686" s="4" customFormat="1" ht="17.25" customHeight="1"/>
    <row r="687" s="4" customFormat="1" ht="17.25" customHeight="1"/>
    <row r="688" s="4" customFormat="1" ht="17.25" customHeight="1"/>
    <row r="689" s="4" customFormat="1" ht="17.25" customHeight="1"/>
    <row r="690" s="4" customFormat="1" ht="17.25" customHeight="1"/>
    <row r="691" s="4" customFormat="1" ht="17.25" customHeight="1"/>
    <row r="692" s="4" customFormat="1" ht="17.25" customHeight="1"/>
    <row r="693" s="4" customFormat="1" ht="17.25" customHeight="1"/>
    <row r="694" s="4" customFormat="1" ht="17.25" customHeight="1"/>
    <row r="695" s="4" customFormat="1" ht="17.25" customHeight="1"/>
    <row r="696" s="4" customFormat="1" ht="17.25" customHeight="1"/>
    <row r="697" s="4" customFormat="1" ht="17.25" customHeight="1"/>
    <row r="698" s="4" customFormat="1" ht="17.25" customHeight="1"/>
    <row r="699" s="4" customFormat="1" ht="17.25" customHeight="1"/>
    <row r="700" s="4" customFormat="1" ht="17.25" customHeight="1"/>
    <row r="701" s="4" customFormat="1" ht="17.25" customHeight="1"/>
    <row r="702" s="4" customFormat="1" ht="17.25" customHeight="1"/>
    <row r="703" s="4" customFormat="1" ht="17.25" customHeight="1"/>
    <row r="704" s="4" customFormat="1" ht="17.25" customHeight="1"/>
    <row r="705" s="4" customFormat="1" ht="17.25" customHeight="1"/>
    <row r="706" s="4" customFormat="1" ht="17.25" customHeight="1"/>
    <row r="707" s="4" customFormat="1" ht="17.25" customHeight="1"/>
    <row r="708" s="4" customFormat="1" ht="17.25" customHeight="1"/>
    <row r="709" s="4" customFormat="1" ht="17.25" customHeight="1"/>
    <row r="710" s="4" customFormat="1" ht="17.25" customHeight="1"/>
    <row r="711" s="4" customFormat="1" ht="17.25" customHeight="1"/>
    <row r="712" s="4" customFormat="1" ht="17.25" customHeight="1"/>
    <row r="713" s="4" customFormat="1" ht="17.25" customHeight="1"/>
    <row r="714" s="4" customFormat="1" ht="17.25" customHeight="1"/>
    <row r="715" s="4" customFormat="1" ht="17.25" customHeight="1"/>
    <row r="716" s="4" customFormat="1" ht="17.25" customHeight="1"/>
    <row r="717" s="4" customFormat="1" ht="17.25" customHeight="1"/>
    <row r="718" s="4" customFormat="1" ht="17.25" customHeight="1"/>
    <row r="719" s="4" customFormat="1" ht="17.25" customHeight="1"/>
    <row r="720" s="4" customFormat="1" ht="17.25" customHeight="1"/>
    <row r="721" s="4" customFormat="1" ht="17.25" customHeight="1"/>
    <row r="722" s="4" customFormat="1" ht="17.25" customHeight="1"/>
    <row r="723" s="4" customFormat="1" ht="17.25" customHeight="1"/>
    <row r="724" s="4" customFormat="1" ht="17.25" customHeight="1"/>
    <row r="725" s="4" customFormat="1" ht="17.25" customHeight="1"/>
    <row r="726" s="4" customFormat="1" ht="17.25" customHeight="1"/>
    <row r="727" s="4" customFormat="1" ht="17.25" customHeight="1"/>
    <row r="728" s="4" customFormat="1" ht="17.25" customHeight="1"/>
    <row r="729" s="4" customFormat="1" ht="17.25" customHeight="1"/>
    <row r="730" s="4" customFormat="1" ht="17.25" customHeight="1"/>
    <row r="731" s="4" customFormat="1" ht="17.25" customHeight="1"/>
    <row r="732" s="4" customFormat="1" ht="17.25" customHeight="1"/>
    <row r="733" s="4" customFormat="1" ht="17.25" customHeight="1"/>
    <row r="734" s="4" customFormat="1" ht="17.25" customHeight="1"/>
    <row r="735" s="4" customFormat="1" ht="17.25" customHeight="1"/>
    <row r="736" s="4" customFormat="1" ht="17.25" customHeight="1"/>
    <row r="737" s="4" customFormat="1" ht="17.25" customHeight="1"/>
    <row r="738" s="4" customFormat="1" ht="17.25" customHeight="1"/>
    <row r="739" s="4" customFormat="1" ht="17.25" customHeight="1"/>
    <row r="740" s="4" customFormat="1" ht="17.25" customHeight="1"/>
    <row r="741" s="4" customFormat="1" ht="17.25" customHeight="1"/>
    <row r="742" s="4" customFormat="1" ht="17.25" customHeight="1"/>
    <row r="743" s="4" customFormat="1" ht="17.25" customHeight="1"/>
    <row r="744" s="4" customFormat="1" ht="17.25" customHeight="1"/>
    <row r="745" s="4" customFormat="1" ht="17.25" customHeight="1"/>
    <row r="746" s="4" customFormat="1" ht="17.25" customHeight="1"/>
    <row r="747" s="4" customFormat="1" ht="17.25" customHeight="1"/>
    <row r="748" s="4" customFormat="1" ht="17.25" customHeight="1"/>
    <row r="749" s="4" customFormat="1" ht="17.25" customHeight="1"/>
    <row r="750" s="4" customFormat="1" ht="17.25" customHeight="1"/>
    <row r="751" s="4" customFormat="1" ht="17.25" customHeight="1"/>
    <row r="752" s="4" customFormat="1" ht="17.25" customHeight="1"/>
    <row r="753" s="4" customFormat="1" ht="17.25" customHeight="1"/>
    <row r="754" s="4" customFormat="1" ht="17.25" customHeight="1"/>
    <row r="755" s="4" customFormat="1" ht="17.25" customHeight="1"/>
    <row r="756" s="4" customFormat="1" ht="17.25" customHeight="1"/>
    <row r="757" s="4" customFormat="1" ht="17.25" customHeight="1"/>
    <row r="758" s="4" customFormat="1" ht="17.25" customHeight="1"/>
    <row r="759" s="4" customFormat="1" ht="17.25" customHeight="1"/>
    <row r="760" s="4" customFormat="1" ht="17.25" customHeight="1"/>
    <row r="761" s="4" customFormat="1" ht="17.25" customHeight="1"/>
    <row r="762" s="4" customFormat="1" ht="17.25" customHeight="1"/>
    <row r="763" s="4" customFormat="1" ht="17.25" customHeight="1"/>
    <row r="764" s="4" customFormat="1" ht="17.25" customHeight="1"/>
    <row r="765" s="4" customFormat="1" ht="17.25" customHeight="1"/>
    <row r="766" s="4" customFormat="1" ht="17.25" customHeight="1"/>
    <row r="767" s="4" customFormat="1" ht="17.25" customHeight="1"/>
    <row r="768" s="4" customFormat="1" ht="17.25" customHeight="1"/>
    <row r="769" s="4" customFormat="1" ht="17.25" customHeight="1"/>
    <row r="770" s="4" customFormat="1" ht="17.25" customHeight="1"/>
    <row r="771" s="4" customFormat="1" ht="17.25" customHeight="1"/>
    <row r="772" s="4" customFormat="1" ht="17.25" customHeight="1"/>
    <row r="773" s="4" customFormat="1" ht="17.25" customHeight="1"/>
    <row r="774" s="4" customFormat="1" ht="17.25" customHeight="1"/>
    <row r="775" s="4" customFormat="1" ht="17.25" customHeight="1"/>
    <row r="776" s="4" customFormat="1" ht="17.25" customHeight="1"/>
    <row r="777" s="4" customFormat="1" ht="17.25" customHeight="1"/>
    <row r="778" s="4" customFormat="1" ht="17.25" customHeight="1"/>
    <row r="779" s="4" customFormat="1" ht="17.25" customHeight="1"/>
    <row r="780" s="4" customFormat="1" ht="17.25" customHeight="1"/>
    <row r="781" s="4" customFormat="1" ht="17.25" customHeight="1"/>
    <row r="782" s="4" customFormat="1" ht="17.25" customHeight="1"/>
    <row r="783" s="4" customFormat="1" ht="17.25" customHeight="1"/>
    <row r="784" s="4" customFormat="1" ht="17.25" customHeight="1"/>
    <row r="785" s="4" customFormat="1" ht="17.25" customHeight="1"/>
    <row r="786" s="4" customFormat="1" ht="17.25" customHeight="1"/>
    <row r="787" s="4" customFormat="1" ht="17.25" customHeight="1"/>
    <row r="788" s="4" customFormat="1" ht="17.25" customHeight="1"/>
    <row r="789" s="4" customFormat="1" ht="17.25" customHeight="1"/>
    <row r="790" s="4" customFormat="1" ht="17.25" customHeight="1"/>
    <row r="791" s="4" customFormat="1" ht="17.25" customHeight="1"/>
    <row r="792" s="4" customFormat="1" ht="17.25" customHeight="1"/>
    <row r="793" s="4" customFormat="1" ht="17.25" customHeight="1"/>
    <row r="794" s="4" customFormat="1" ht="17.25" customHeight="1"/>
    <row r="795" s="4" customFormat="1" ht="17.25" customHeight="1"/>
    <row r="796" s="4" customFormat="1" ht="17.25" customHeight="1"/>
    <row r="797" s="4" customFormat="1" ht="17.25" customHeight="1"/>
    <row r="798" s="4" customFormat="1" ht="17.25" customHeight="1"/>
    <row r="799" s="4" customFormat="1" ht="17.25" customHeight="1"/>
    <row r="800" s="4" customFormat="1" ht="17.25" customHeight="1"/>
    <row r="801" s="4" customFormat="1" ht="17.25" customHeight="1"/>
    <row r="802" s="4" customFormat="1" ht="17.25" customHeight="1"/>
    <row r="803" s="4" customFormat="1" ht="17.25" customHeight="1"/>
    <row r="804" s="4" customFormat="1" ht="17.25" customHeight="1"/>
    <row r="805" s="4" customFormat="1" ht="17.25" customHeight="1"/>
    <row r="806" s="4" customFormat="1" ht="17.25" customHeight="1"/>
    <row r="807" s="4" customFormat="1" ht="17.25" customHeight="1"/>
    <row r="808" s="4" customFormat="1" ht="17.25" customHeight="1"/>
    <row r="809" s="4" customFormat="1" ht="17.25" customHeight="1"/>
    <row r="810" s="4" customFormat="1" ht="17.25" customHeight="1"/>
    <row r="811" s="4" customFormat="1" ht="17.25" customHeight="1"/>
    <row r="812" s="4" customFormat="1" ht="17.25" customHeight="1"/>
    <row r="813" s="4" customFormat="1" ht="17.25" customHeight="1"/>
    <row r="814" s="4" customFormat="1" ht="17.25" customHeight="1"/>
    <row r="815" s="4" customFormat="1" ht="17.25" customHeight="1"/>
    <row r="816" s="4" customFormat="1" ht="17.25" customHeight="1"/>
    <row r="817" s="4" customFormat="1" ht="17.25" customHeight="1"/>
    <row r="818" s="4" customFormat="1" ht="17.25" customHeight="1"/>
    <row r="819" s="4" customFormat="1" ht="17.25" customHeight="1"/>
    <row r="820" s="4" customFormat="1" ht="17.25" customHeight="1"/>
    <row r="821" s="4" customFormat="1" ht="17.25" customHeight="1"/>
    <row r="822" s="4" customFormat="1" ht="17.25" customHeight="1"/>
    <row r="823" s="4" customFormat="1" ht="17.25" customHeight="1"/>
    <row r="824" s="4" customFormat="1" ht="17.25" customHeight="1"/>
    <row r="825" s="4" customFormat="1" ht="17.25" customHeight="1"/>
    <row r="826" s="4" customFormat="1" ht="17.25" customHeight="1"/>
    <row r="827" s="4" customFormat="1" ht="17.25" customHeight="1"/>
    <row r="828" s="4" customFormat="1" ht="17.25" customHeight="1"/>
    <row r="829" s="4" customFormat="1" ht="17.25" customHeight="1"/>
    <row r="830" s="4" customFormat="1" ht="17.25" customHeight="1"/>
    <row r="831" s="4" customFormat="1" ht="17.25" customHeight="1"/>
    <row r="832" s="4" customFormat="1" ht="17.25" customHeight="1"/>
    <row r="833" s="4" customFormat="1" ht="17.25" customHeight="1"/>
    <row r="834" s="4" customFormat="1" ht="17.25" customHeight="1"/>
    <row r="835" s="4" customFormat="1" ht="17.25" customHeight="1"/>
    <row r="836" s="4" customFormat="1" ht="17.25" customHeight="1"/>
    <row r="837" s="4" customFormat="1" ht="17.25" customHeight="1"/>
    <row r="838" s="4" customFormat="1" ht="17.25" customHeight="1"/>
    <row r="839" s="4" customFormat="1" ht="17.25" customHeight="1"/>
    <row r="840" s="4" customFormat="1" ht="17.25" customHeight="1"/>
    <row r="841" s="4" customFormat="1" ht="17.25" customHeight="1"/>
    <row r="842" s="4" customFormat="1" ht="17.25" customHeight="1"/>
    <row r="843" s="4" customFormat="1" ht="17.25" customHeight="1"/>
    <row r="844" s="4" customFormat="1" ht="17.25" customHeight="1"/>
    <row r="845" s="4" customFormat="1" ht="17.25" customHeight="1"/>
    <row r="846" s="4" customFormat="1" ht="17.25" customHeight="1"/>
    <row r="847" s="4" customFormat="1" ht="17.25" customHeight="1"/>
    <row r="848" s="4" customFormat="1" ht="17.25" customHeight="1"/>
    <row r="849" s="4" customFormat="1" ht="17.25" customHeight="1"/>
    <row r="850" s="4" customFormat="1" ht="17.25" customHeight="1"/>
    <row r="851" s="4" customFormat="1" ht="17.25" customHeight="1"/>
    <row r="852" s="4" customFormat="1" ht="17.25" customHeight="1"/>
    <row r="853" s="4" customFormat="1" ht="17.25" customHeight="1"/>
    <row r="854" s="4" customFormat="1" ht="17.25" customHeight="1"/>
    <row r="855" s="4" customFormat="1" ht="17.25" customHeight="1"/>
    <row r="856" s="4" customFormat="1" ht="17.25" customHeight="1"/>
    <row r="857" s="4" customFormat="1" ht="17.25" customHeight="1"/>
    <row r="858" s="4" customFormat="1" ht="17.25" customHeight="1"/>
    <row r="859" s="4" customFormat="1" ht="17.25" customHeight="1"/>
    <row r="860" s="4" customFormat="1" ht="17.25" customHeight="1"/>
    <row r="861" s="4" customFormat="1" ht="17.25" customHeight="1"/>
    <row r="862" s="4" customFormat="1" ht="17.25" customHeight="1"/>
    <row r="863" s="4" customFormat="1" ht="17.25" customHeight="1"/>
    <row r="864" s="4" customFormat="1" ht="17.25" customHeight="1"/>
    <row r="865" s="4" customFormat="1" ht="17.25" customHeight="1"/>
    <row r="866" s="4" customFormat="1" ht="17.25" customHeight="1"/>
    <row r="867" s="4" customFormat="1" ht="17.25" customHeight="1"/>
    <row r="868" s="4" customFormat="1" ht="17.25" customHeight="1"/>
    <row r="869" s="4" customFormat="1" ht="17.25" customHeight="1"/>
    <row r="870" s="4" customFormat="1" ht="17.25" customHeight="1"/>
    <row r="871" s="4" customFormat="1" ht="17.25" customHeight="1"/>
    <row r="872" s="4" customFormat="1" ht="17.25" customHeight="1"/>
    <row r="873" s="4" customFormat="1" ht="17.25" customHeight="1"/>
    <row r="874" s="4" customFormat="1" ht="17.25" customHeight="1"/>
    <row r="875" s="4" customFormat="1" ht="17.25" customHeight="1"/>
    <row r="876" s="4" customFormat="1" ht="17.25" customHeight="1"/>
    <row r="877" s="4" customFormat="1" ht="17.25" customHeight="1"/>
    <row r="878" s="4" customFormat="1" ht="17.25" customHeight="1"/>
    <row r="879" s="4" customFormat="1" ht="17.25" customHeight="1"/>
    <row r="880" s="4" customFormat="1" ht="17.25" customHeight="1"/>
    <row r="881" spans="1:15" ht="12.7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2.7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2.7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2.7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s="5" customFormat="1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s="5" customFormat="1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s="5" customFormat="1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s="5" customFormat="1">
      <c r="A888" s="3"/>
      <c r="B888" s="4"/>
      <c r="C888" s="4"/>
      <c r="D888" s="4"/>
      <c r="E888" s="4"/>
      <c r="F888" s="4"/>
      <c r="G888" s="4"/>
      <c r="H888" s="4"/>
      <c r="I888" s="4"/>
    </row>
    <row r="889" spans="1:15" s="5" customFormat="1">
      <c r="A889" s="3"/>
      <c r="B889" s="4"/>
      <c r="C889" s="4"/>
      <c r="D889" s="4"/>
      <c r="E889" s="4"/>
      <c r="F889" s="4"/>
      <c r="G889" s="4"/>
      <c r="H889" s="4"/>
      <c r="I889" s="4"/>
    </row>
    <row r="890" spans="1:15" s="5" customFormat="1">
      <c r="A890" s="3"/>
      <c r="B890" s="4"/>
      <c r="C890" s="4"/>
      <c r="D890" s="4"/>
      <c r="E890" s="4"/>
      <c r="F890" s="4"/>
      <c r="G890" s="4"/>
      <c r="H890" s="4"/>
      <c r="I890" s="4"/>
    </row>
    <row r="891" spans="1:15" s="5" customFormat="1">
      <c r="A891" s="3"/>
      <c r="B891" s="4"/>
      <c r="C891" s="4"/>
      <c r="D891" s="4"/>
      <c r="E891" s="4"/>
      <c r="F891" s="4"/>
      <c r="G891" s="4"/>
      <c r="H891" s="4"/>
      <c r="I891" s="4"/>
    </row>
    <row r="892" spans="1:15" s="5" customFormat="1">
      <c r="A892" s="3"/>
      <c r="B892" s="4"/>
      <c r="C892" s="4"/>
      <c r="D892" s="4"/>
      <c r="E892" s="4"/>
      <c r="F892" s="4"/>
      <c r="G892" s="4"/>
      <c r="H892" s="4"/>
      <c r="I892" s="4"/>
    </row>
    <row r="893" spans="1:15" s="5" customFormat="1">
      <c r="A893" s="3"/>
      <c r="B893" s="4"/>
      <c r="C893" s="4"/>
      <c r="D893" s="4"/>
      <c r="E893" s="4"/>
      <c r="F893" s="4"/>
      <c r="G893" s="4"/>
      <c r="H893" s="4"/>
      <c r="I893" s="4"/>
    </row>
    <row r="894" spans="1:15" s="5" customFormat="1">
      <c r="A894" s="3"/>
      <c r="B894" s="4"/>
      <c r="C894" s="4"/>
      <c r="D894" s="4"/>
      <c r="E894" s="4"/>
      <c r="F894" s="4"/>
      <c r="G894" s="4"/>
      <c r="H894" s="4"/>
      <c r="I894" s="4"/>
    </row>
    <row r="895" spans="1:15" s="5" customFormat="1">
      <c r="A895" s="3"/>
      <c r="B895" s="4"/>
      <c r="C895" s="4"/>
      <c r="D895" s="4"/>
      <c r="E895" s="4"/>
      <c r="F895" s="4"/>
      <c r="G895" s="4"/>
      <c r="H895" s="4"/>
      <c r="I895" s="4"/>
    </row>
    <row r="896" spans="1:15" s="5" customFormat="1">
      <c r="A896" s="3"/>
      <c r="B896" s="4"/>
      <c r="C896" s="4"/>
      <c r="D896" s="4"/>
      <c r="E896" s="4"/>
      <c r="F896" s="4"/>
      <c r="G896" s="4"/>
      <c r="H896" s="4"/>
      <c r="I896" s="4"/>
    </row>
    <row r="897" spans="1:9" s="5" customFormat="1">
      <c r="A897" s="3"/>
      <c r="B897" s="4"/>
      <c r="C897" s="4"/>
      <c r="D897" s="4"/>
      <c r="E897" s="4"/>
      <c r="F897" s="4"/>
      <c r="G897" s="4"/>
      <c r="H897" s="4"/>
      <c r="I897" s="4"/>
    </row>
    <row r="898" spans="1:9" s="5" customFormat="1">
      <c r="A898" s="3"/>
      <c r="B898" s="4"/>
      <c r="C898" s="4"/>
      <c r="D898" s="4"/>
      <c r="E898" s="4"/>
      <c r="F898" s="4"/>
      <c r="G898" s="4"/>
      <c r="H898" s="4"/>
      <c r="I898" s="4"/>
    </row>
    <row r="899" spans="1:9" s="5" customFormat="1">
      <c r="A899" s="3"/>
      <c r="B899" s="4"/>
      <c r="C899" s="4"/>
      <c r="D899" s="4"/>
      <c r="E899" s="4"/>
      <c r="F899" s="4"/>
      <c r="G899" s="4"/>
      <c r="H899" s="4"/>
      <c r="I899" s="4"/>
    </row>
    <row r="900" spans="1:9" s="5" customFormat="1">
      <c r="A900" s="3"/>
      <c r="B900" s="4"/>
      <c r="C900" s="4"/>
      <c r="D900" s="4"/>
      <c r="E900" s="4"/>
      <c r="F900" s="4"/>
      <c r="G900" s="4"/>
      <c r="H900" s="4"/>
      <c r="I900" s="4"/>
    </row>
    <row r="901" spans="1:9" s="5" customFormat="1">
      <c r="A901" s="3"/>
      <c r="B901" s="4"/>
      <c r="C901" s="4"/>
      <c r="D901" s="4"/>
      <c r="E901" s="4"/>
      <c r="F901" s="4"/>
      <c r="G901" s="4"/>
      <c r="H901" s="4"/>
      <c r="I901" s="4"/>
    </row>
    <row r="902" spans="1:9" s="5" customFormat="1">
      <c r="A902" s="3"/>
      <c r="B902" s="4"/>
      <c r="C902" s="4"/>
      <c r="D902" s="4"/>
      <c r="E902" s="4"/>
      <c r="F902" s="4"/>
      <c r="G902" s="4"/>
      <c r="H902" s="4"/>
      <c r="I902" s="4"/>
    </row>
    <row r="903" spans="1:9" s="5" customFormat="1">
      <c r="A903" s="3"/>
      <c r="B903" s="4"/>
      <c r="C903" s="4"/>
      <c r="D903" s="4"/>
      <c r="E903" s="4"/>
      <c r="F903" s="4"/>
      <c r="G903" s="4"/>
      <c r="H903" s="4"/>
      <c r="I903" s="4"/>
    </row>
    <row r="904" spans="1:9" s="5" customFormat="1">
      <c r="A904" s="3"/>
      <c r="B904" s="4"/>
      <c r="C904" s="4"/>
      <c r="D904" s="4"/>
      <c r="E904" s="4"/>
      <c r="F904" s="4"/>
      <c r="G904" s="4"/>
      <c r="H904" s="4"/>
      <c r="I904" s="4"/>
    </row>
    <row r="905" spans="1:9" s="5" customFormat="1">
      <c r="A905" s="3"/>
      <c r="B905" s="4"/>
      <c r="C905" s="4"/>
      <c r="D905" s="4"/>
      <c r="E905" s="4"/>
      <c r="F905" s="4"/>
      <c r="G905" s="4"/>
      <c r="H905" s="4"/>
      <c r="I905" s="4"/>
    </row>
    <row r="906" spans="1:9" s="5" customFormat="1">
      <c r="A906" s="3"/>
      <c r="B906" s="4"/>
      <c r="C906" s="4"/>
      <c r="D906" s="4"/>
      <c r="E906" s="4"/>
      <c r="F906" s="4"/>
      <c r="G906" s="4"/>
      <c r="H906" s="4"/>
      <c r="I906" s="4"/>
    </row>
    <row r="907" spans="1:9" s="5" customFormat="1">
      <c r="A907" s="3"/>
      <c r="B907" s="4"/>
      <c r="C907" s="4"/>
      <c r="D907" s="4"/>
      <c r="E907" s="4"/>
      <c r="F907" s="4"/>
      <c r="G907" s="4"/>
      <c r="H907" s="4"/>
      <c r="I907" s="4"/>
    </row>
    <row r="908" spans="1:9" s="5" customFormat="1">
      <c r="A908" s="3"/>
      <c r="B908" s="4"/>
      <c r="C908" s="4"/>
      <c r="D908" s="4"/>
      <c r="E908" s="4"/>
      <c r="F908" s="4"/>
      <c r="G908" s="4"/>
      <c r="H908" s="4"/>
      <c r="I908" s="4"/>
    </row>
    <row r="909" spans="1:9" s="5" customFormat="1">
      <c r="A909" s="3"/>
      <c r="B909" s="4"/>
      <c r="C909" s="4"/>
      <c r="D909" s="4"/>
      <c r="E909" s="4"/>
      <c r="F909" s="4"/>
      <c r="G909" s="4"/>
      <c r="H909" s="4"/>
      <c r="I909" s="4"/>
    </row>
    <row r="910" spans="1:9" s="5" customFormat="1">
      <c r="A910" s="3"/>
      <c r="B910" s="4"/>
      <c r="C910" s="4"/>
      <c r="D910" s="4"/>
      <c r="E910" s="4"/>
      <c r="F910" s="4"/>
      <c r="G910" s="4"/>
      <c r="H910" s="4"/>
      <c r="I910" s="4"/>
    </row>
    <row r="911" spans="1:9" s="5" customFormat="1">
      <c r="A911" s="3"/>
      <c r="B911" s="4"/>
      <c r="C911" s="4"/>
      <c r="D911" s="4"/>
      <c r="E911" s="4"/>
      <c r="F911" s="4"/>
      <c r="G911" s="4"/>
      <c r="H911" s="4"/>
      <c r="I911" s="4"/>
    </row>
    <row r="912" spans="1:9" s="5" customFormat="1">
      <c r="A912" s="3"/>
      <c r="B912" s="4"/>
      <c r="C912" s="4"/>
      <c r="D912" s="4"/>
      <c r="E912" s="4"/>
      <c r="F912" s="4"/>
      <c r="G912" s="4"/>
      <c r="H912" s="4"/>
      <c r="I912" s="4"/>
    </row>
    <row r="913" spans="1:9" s="5" customFormat="1">
      <c r="A913" s="3"/>
      <c r="B913" s="4"/>
      <c r="C913" s="4"/>
      <c r="D913" s="4"/>
      <c r="E913" s="4"/>
      <c r="F913" s="4"/>
      <c r="G913" s="4"/>
      <c r="H913" s="4"/>
      <c r="I913" s="4"/>
    </row>
    <row r="914" spans="1:9" s="5" customFormat="1">
      <c r="A914" s="3"/>
      <c r="B914" s="4"/>
      <c r="C914" s="4"/>
      <c r="D914" s="4"/>
      <c r="E914" s="4"/>
      <c r="F914" s="4"/>
      <c r="G914" s="4"/>
      <c r="H914" s="4"/>
      <c r="I914" s="4"/>
    </row>
    <row r="915" spans="1:9" s="5" customFormat="1">
      <c r="A915" s="3"/>
      <c r="B915" s="4"/>
      <c r="C915" s="4"/>
      <c r="D915" s="4"/>
      <c r="E915" s="4"/>
      <c r="F915" s="4"/>
      <c r="G915" s="4"/>
      <c r="H915" s="4"/>
      <c r="I915" s="4"/>
    </row>
    <row r="916" spans="1:9" s="5" customFormat="1">
      <c r="A916" s="3"/>
      <c r="B916" s="4"/>
      <c r="C916" s="4"/>
      <c r="D916" s="4"/>
      <c r="E916" s="4"/>
      <c r="F916" s="4"/>
      <c r="G916" s="4"/>
      <c r="H916" s="4"/>
      <c r="I916" s="4"/>
    </row>
    <row r="917" spans="1:9" s="5" customFormat="1">
      <c r="A917" s="3"/>
      <c r="B917" s="4"/>
      <c r="C917" s="4"/>
      <c r="D917" s="4"/>
      <c r="E917" s="4"/>
      <c r="F917" s="4"/>
      <c r="G917" s="4"/>
      <c r="H917" s="4"/>
      <c r="I917" s="4"/>
    </row>
    <row r="918" spans="1:9" s="5" customFormat="1">
      <c r="A918" s="3"/>
      <c r="B918" s="4"/>
      <c r="C918" s="4"/>
      <c r="D918" s="4"/>
      <c r="E918" s="4"/>
      <c r="F918" s="4"/>
      <c r="G918" s="4"/>
      <c r="H918" s="4"/>
      <c r="I918" s="4"/>
    </row>
    <row r="919" spans="1:9" s="5" customFormat="1">
      <c r="A919" s="3"/>
      <c r="B919" s="4"/>
      <c r="C919" s="4"/>
      <c r="D919" s="4"/>
      <c r="E919" s="4"/>
      <c r="F919" s="4"/>
      <c r="G919" s="4"/>
      <c r="H919" s="4"/>
      <c r="I919" s="4"/>
    </row>
    <row r="920" spans="1:9" s="5" customFormat="1">
      <c r="A920" s="3"/>
      <c r="B920" s="4"/>
      <c r="C920" s="4"/>
      <c r="D920" s="4"/>
      <c r="E920" s="4"/>
      <c r="F920" s="4"/>
      <c r="G920" s="4"/>
      <c r="H920" s="4"/>
      <c r="I920" s="4"/>
    </row>
    <row r="921" spans="1:9" s="5" customFormat="1">
      <c r="A921" s="3"/>
      <c r="B921" s="4"/>
      <c r="C921" s="4"/>
      <c r="D921" s="4"/>
      <c r="E921" s="4"/>
      <c r="F921" s="4"/>
      <c r="G921" s="4"/>
      <c r="H921" s="4"/>
      <c r="I921" s="4"/>
    </row>
    <row r="922" spans="1:9" s="5" customFormat="1">
      <c r="A922" s="3"/>
      <c r="B922" s="4"/>
      <c r="C922" s="4"/>
      <c r="D922" s="4"/>
      <c r="E922" s="4"/>
      <c r="F922" s="4"/>
      <c r="G922" s="4"/>
      <c r="H922" s="4"/>
      <c r="I922" s="4"/>
    </row>
    <row r="923" spans="1:9" s="5" customFormat="1">
      <c r="A923" s="3"/>
      <c r="B923" s="4"/>
      <c r="C923" s="4"/>
      <c r="D923" s="4"/>
      <c r="E923" s="4"/>
      <c r="F923" s="4"/>
      <c r="G923" s="4"/>
      <c r="H923" s="4"/>
      <c r="I923" s="4"/>
    </row>
    <row r="924" spans="1:9" s="5" customFormat="1">
      <c r="A924" s="3"/>
      <c r="B924" s="4"/>
      <c r="C924" s="4"/>
      <c r="D924" s="4"/>
      <c r="E924" s="4"/>
      <c r="F924" s="4"/>
      <c r="G924" s="4"/>
      <c r="H924" s="4"/>
      <c r="I924" s="4"/>
    </row>
    <row r="925" spans="1:9" s="5" customFormat="1">
      <c r="A925" s="3"/>
      <c r="B925" s="4"/>
      <c r="C925" s="4"/>
      <c r="D925" s="4"/>
      <c r="E925" s="4"/>
      <c r="F925" s="4"/>
      <c r="G925" s="4"/>
      <c r="H925" s="4"/>
      <c r="I925" s="4"/>
    </row>
    <row r="926" spans="1:9" s="5" customFormat="1">
      <c r="A926" s="3"/>
      <c r="B926" s="4"/>
      <c r="C926" s="4"/>
      <c r="D926" s="4"/>
      <c r="E926" s="4"/>
      <c r="F926" s="4"/>
      <c r="G926" s="4"/>
      <c r="H926" s="4"/>
      <c r="I926" s="4"/>
    </row>
    <row r="927" spans="1:9" s="5" customFormat="1">
      <c r="A927" s="3"/>
      <c r="B927" s="4"/>
      <c r="C927" s="4"/>
      <c r="D927" s="4"/>
      <c r="E927" s="4"/>
      <c r="F927" s="4"/>
      <c r="G927" s="4"/>
      <c r="H927" s="4"/>
      <c r="I927" s="4"/>
    </row>
    <row r="928" spans="1:9" s="5" customFormat="1">
      <c r="A928" s="3"/>
      <c r="B928" s="4"/>
      <c r="C928" s="4"/>
      <c r="D928" s="4"/>
      <c r="E928" s="4"/>
      <c r="F928" s="4"/>
      <c r="G928" s="4"/>
      <c r="H928" s="4"/>
      <c r="I928" s="4"/>
    </row>
    <row r="929" spans="1:9" s="5" customFormat="1">
      <c r="A929" s="3"/>
      <c r="B929" s="4"/>
      <c r="C929" s="4"/>
      <c r="D929" s="4"/>
      <c r="E929" s="4"/>
      <c r="F929" s="4"/>
      <c r="G929" s="4"/>
      <c r="H929" s="4"/>
      <c r="I929" s="4"/>
    </row>
    <row r="930" spans="1:9" s="5" customFormat="1">
      <c r="A930" s="3"/>
      <c r="B930" s="4"/>
      <c r="C930" s="4"/>
      <c r="D930" s="4"/>
      <c r="E930" s="4"/>
      <c r="F930" s="4"/>
      <c r="G930" s="4"/>
      <c r="H930" s="4"/>
      <c r="I930" s="4"/>
    </row>
    <row r="931" spans="1:9" s="5" customFormat="1">
      <c r="A931" s="3"/>
      <c r="B931" s="4"/>
      <c r="C931" s="4"/>
      <c r="D931" s="4"/>
      <c r="E931" s="4"/>
      <c r="F931" s="4"/>
      <c r="G931" s="4"/>
      <c r="H931" s="4"/>
      <c r="I931" s="4"/>
    </row>
    <row r="932" spans="1:9" s="5" customFormat="1">
      <c r="A932" s="3"/>
      <c r="B932" s="4"/>
      <c r="C932" s="4"/>
      <c r="D932" s="4"/>
      <c r="E932" s="4"/>
      <c r="F932" s="4"/>
      <c r="G932" s="4"/>
      <c r="H932" s="4"/>
      <c r="I932" s="4"/>
    </row>
    <row r="933" spans="1:9" s="5" customFormat="1">
      <c r="A933" s="3"/>
      <c r="B933" s="4"/>
      <c r="C933" s="4"/>
      <c r="D933" s="4"/>
      <c r="E933" s="4"/>
      <c r="F933" s="4"/>
      <c r="G933" s="4"/>
      <c r="H933" s="4"/>
      <c r="I933" s="4"/>
    </row>
    <row r="934" spans="1:9" s="5" customFormat="1">
      <c r="A934" s="3"/>
      <c r="B934" s="4"/>
      <c r="C934" s="4"/>
      <c r="D934" s="4"/>
      <c r="E934" s="4"/>
      <c r="F934" s="4"/>
      <c r="G934" s="4"/>
      <c r="H934" s="4"/>
      <c r="I934" s="4"/>
    </row>
    <row r="935" spans="1:9" s="5" customFormat="1">
      <c r="A935" s="3"/>
      <c r="B935" s="4"/>
      <c r="C935" s="4"/>
      <c r="D935" s="4"/>
      <c r="E935" s="4"/>
      <c r="F935" s="4"/>
      <c r="G935" s="4"/>
      <c r="H935" s="4"/>
      <c r="I935" s="4"/>
    </row>
    <row r="936" spans="1:9" s="5" customFormat="1">
      <c r="A936" s="3"/>
      <c r="B936" s="4"/>
      <c r="C936" s="4"/>
      <c r="D936" s="4"/>
      <c r="E936" s="4"/>
      <c r="F936" s="4"/>
      <c r="G936" s="4"/>
      <c r="H936" s="4"/>
      <c r="I936" s="4"/>
    </row>
    <row r="937" spans="1:9" s="5" customFormat="1">
      <c r="A937" s="3"/>
      <c r="B937" s="4"/>
      <c r="C937" s="4"/>
      <c r="D937" s="4"/>
      <c r="E937" s="4"/>
      <c r="F937" s="4"/>
      <c r="G937" s="4"/>
      <c r="H937" s="4"/>
      <c r="I937" s="4"/>
    </row>
    <row r="938" spans="1:9" s="5" customFormat="1">
      <c r="A938" s="3"/>
      <c r="B938" s="4"/>
      <c r="C938" s="4"/>
      <c r="D938" s="4"/>
      <c r="E938" s="4"/>
      <c r="F938" s="4"/>
      <c r="G938" s="4"/>
      <c r="H938" s="4"/>
      <c r="I938" s="4"/>
    </row>
    <row r="939" spans="1:9" s="5" customFormat="1">
      <c r="A939" s="3"/>
      <c r="B939" s="4"/>
      <c r="C939" s="4"/>
      <c r="D939" s="4"/>
      <c r="E939" s="4"/>
      <c r="F939" s="4"/>
      <c r="G939" s="4"/>
      <c r="H939" s="4"/>
      <c r="I939" s="4"/>
    </row>
    <row r="940" spans="1:9" s="5" customFormat="1">
      <c r="A940" s="3"/>
      <c r="B940" s="4"/>
      <c r="C940" s="4"/>
      <c r="D940" s="4"/>
      <c r="E940" s="4"/>
      <c r="F940" s="4"/>
      <c r="G940" s="4"/>
      <c r="H940" s="4"/>
      <c r="I940" s="4"/>
    </row>
    <row r="941" spans="1:9" s="5" customFormat="1">
      <c r="A941" s="3"/>
      <c r="B941" s="4"/>
      <c r="C941" s="4"/>
      <c r="D941" s="4"/>
      <c r="E941" s="4"/>
      <c r="F941" s="4"/>
      <c r="G941" s="4"/>
      <c r="H941" s="4"/>
      <c r="I941" s="4"/>
    </row>
    <row r="942" spans="1:9" s="5" customFormat="1">
      <c r="A942" s="3"/>
      <c r="B942" s="4"/>
      <c r="C942" s="4"/>
      <c r="D942" s="4"/>
      <c r="E942" s="4"/>
      <c r="F942" s="4"/>
      <c r="G942" s="4"/>
      <c r="H942" s="4"/>
      <c r="I942" s="4"/>
    </row>
    <row r="943" spans="1:9" s="5" customFormat="1">
      <c r="A943" s="3"/>
      <c r="B943" s="4"/>
      <c r="C943" s="4"/>
      <c r="D943" s="4"/>
      <c r="E943" s="4"/>
      <c r="F943" s="4"/>
      <c r="G943" s="4"/>
      <c r="H943" s="4"/>
      <c r="I943" s="4"/>
    </row>
    <row r="944" spans="1:9" s="5" customFormat="1">
      <c r="A944" s="3"/>
      <c r="B944" s="4"/>
      <c r="C944" s="4"/>
      <c r="D944" s="4"/>
      <c r="E944" s="4"/>
      <c r="F944" s="4"/>
      <c r="G944" s="4"/>
      <c r="H944" s="4"/>
      <c r="I944" s="4"/>
    </row>
    <row r="945" spans="1:9" s="5" customFormat="1">
      <c r="A945" s="3"/>
      <c r="B945" s="4"/>
      <c r="C945" s="4"/>
      <c r="D945" s="4"/>
      <c r="E945" s="4"/>
      <c r="F945" s="4"/>
      <c r="G945" s="4"/>
      <c r="H945" s="4"/>
      <c r="I945" s="4"/>
    </row>
    <row r="946" spans="1:9" s="5" customFormat="1">
      <c r="A946" s="3"/>
      <c r="B946" s="4"/>
      <c r="C946" s="4"/>
      <c r="D946" s="4"/>
      <c r="E946" s="4"/>
      <c r="F946" s="4"/>
      <c r="G946" s="4"/>
      <c r="H946" s="4"/>
      <c r="I946" s="4"/>
    </row>
    <row r="947" spans="1:9" s="5" customFormat="1">
      <c r="A947" s="3"/>
      <c r="B947" s="4"/>
      <c r="C947" s="4"/>
      <c r="D947" s="4"/>
      <c r="E947" s="4"/>
      <c r="F947" s="4"/>
      <c r="G947" s="4"/>
      <c r="H947" s="4"/>
      <c r="I947" s="4"/>
    </row>
    <row r="948" spans="1:9" s="5" customFormat="1">
      <c r="A948" s="3"/>
      <c r="B948" s="4"/>
      <c r="C948" s="4"/>
      <c r="D948" s="4"/>
      <c r="E948" s="4"/>
      <c r="F948" s="4"/>
      <c r="G948" s="4"/>
      <c r="H948" s="4"/>
      <c r="I948" s="4"/>
    </row>
    <row r="949" spans="1:9" s="5" customFormat="1">
      <c r="A949" s="3"/>
      <c r="B949" s="4"/>
      <c r="C949" s="4"/>
      <c r="D949" s="4"/>
      <c r="E949" s="4"/>
      <c r="F949" s="4"/>
      <c r="G949" s="4"/>
      <c r="H949" s="4"/>
      <c r="I949" s="4"/>
    </row>
    <row r="950" spans="1:9" s="5" customFormat="1">
      <c r="A950" s="3"/>
      <c r="B950" s="4"/>
      <c r="C950" s="4"/>
      <c r="D950" s="4"/>
      <c r="E950" s="4"/>
      <c r="F950" s="4"/>
      <c r="G950" s="4"/>
      <c r="H950" s="4"/>
      <c r="I950" s="4"/>
    </row>
    <row r="951" spans="1:9" s="5" customFormat="1">
      <c r="A951" s="3"/>
      <c r="B951" s="4"/>
      <c r="C951" s="4"/>
      <c r="D951" s="4"/>
      <c r="E951" s="4"/>
      <c r="F951" s="4"/>
      <c r="G951" s="4"/>
      <c r="H951" s="4"/>
      <c r="I951" s="4"/>
    </row>
    <row r="952" spans="1:9" s="5" customFormat="1">
      <c r="A952" s="3"/>
      <c r="B952" s="4"/>
      <c r="C952" s="4"/>
      <c r="D952" s="4"/>
      <c r="E952" s="4"/>
      <c r="F952" s="4"/>
      <c r="G952" s="4"/>
      <c r="H952" s="4"/>
      <c r="I952" s="4"/>
    </row>
    <row r="953" spans="1:9" s="5" customFormat="1">
      <c r="A953" s="3"/>
      <c r="B953" s="4"/>
      <c r="C953" s="4"/>
      <c r="D953" s="4"/>
      <c r="E953" s="4"/>
      <c r="F953" s="4"/>
      <c r="G953" s="4"/>
      <c r="H953" s="4"/>
      <c r="I953" s="4"/>
    </row>
    <row r="954" spans="1:9" s="5" customFormat="1">
      <c r="A954" s="3"/>
      <c r="B954" s="4"/>
      <c r="C954" s="4"/>
      <c r="D954" s="4"/>
      <c r="E954" s="4"/>
      <c r="F954" s="4"/>
      <c r="G954" s="4"/>
      <c r="H954" s="4"/>
      <c r="I954" s="4"/>
    </row>
    <row r="955" spans="1:9" s="5" customFormat="1">
      <c r="A955" s="3"/>
      <c r="B955" s="4"/>
      <c r="C955" s="4"/>
      <c r="D955" s="4"/>
      <c r="E955" s="4"/>
      <c r="F955" s="4"/>
      <c r="G955" s="4"/>
      <c r="H955" s="4"/>
      <c r="I955" s="4"/>
    </row>
    <row r="956" spans="1:9" s="5" customFormat="1">
      <c r="A956" s="3"/>
      <c r="B956" s="4"/>
      <c r="C956" s="4"/>
      <c r="D956" s="4"/>
      <c r="E956" s="4"/>
      <c r="F956" s="4"/>
      <c r="G956" s="4"/>
      <c r="H956" s="4"/>
      <c r="I956" s="4"/>
    </row>
    <row r="957" spans="1:9" s="5" customFormat="1">
      <c r="A957" s="3"/>
      <c r="B957" s="4"/>
      <c r="C957" s="4"/>
      <c r="D957" s="4"/>
      <c r="E957" s="4"/>
      <c r="F957" s="4"/>
      <c r="G957" s="4"/>
      <c r="H957" s="4"/>
      <c r="I957" s="4"/>
    </row>
    <row r="958" spans="1:9" s="5" customFormat="1">
      <c r="A958" s="3"/>
      <c r="B958" s="4"/>
      <c r="C958" s="4"/>
      <c r="D958" s="4"/>
      <c r="E958" s="4"/>
      <c r="F958" s="4"/>
      <c r="G958" s="4"/>
      <c r="H958" s="4"/>
      <c r="I958" s="4"/>
    </row>
    <row r="959" spans="1:9" s="5" customFormat="1">
      <c r="A959" s="3"/>
      <c r="B959" s="4"/>
      <c r="C959" s="4"/>
      <c r="D959" s="4"/>
      <c r="E959" s="4"/>
      <c r="F959" s="4"/>
      <c r="G959" s="4"/>
      <c r="H959" s="4"/>
      <c r="I959" s="4"/>
    </row>
    <row r="960" spans="1:9" s="5" customFormat="1">
      <c r="A960" s="3"/>
      <c r="B960" s="4"/>
      <c r="C960" s="4"/>
      <c r="D960" s="4"/>
      <c r="E960" s="4"/>
      <c r="F960" s="4"/>
      <c r="G960" s="4"/>
      <c r="H960" s="4"/>
      <c r="I960" s="4"/>
    </row>
    <row r="961" spans="1:9" s="5" customFormat="1">
      <c r="A961" s="3"/>
      <c r="B961" s="4"/>
      <c r="C961" s="4"/>
      <c r="D961" s="4"/>
      <c r="E961" s="4"/>
      <c r="F961" s="4"/>
      <c r="G961" s="4"/>
      <c r="H961" s="4"/>
      <c r="I961" s="4"/>
    </row>
    <row r="962" spans="1:9" s="5" customFormat="1">
      <c r="A962" s="3"/>
      <c r="B962" s="4"/>
      <c r="C962" s="4"/>
      <c r="D962" s="4"/>
      <c r="E962" s="4"/>
      <c r="F962" s="4"/>
      <c r="G962" s="4"/>
      <c r="H962" s="4"/>
      <c r="I962" s="4"/>
    </row>
    <row r="963" spans="1:9" s="5" customFormat="1">
      <c r="A963" s="3"/>
      <c r="B963" s="4"/>
      <c r="C963" s="4"/>
      <c r="D963" s="4"/>
      <c r="E963" s="4"/>
      <c r="F963" s="4"/>
      <c r="G963" s="4"/>
      <c r="H963" s="4"/>
      <c r="I963" s="4"/>
    </row>
    <row r="964" spans="1:9" s="5" customFormat="1">
      <c r="A964" s="3"/>
      <c r="B964" s="4"/>
      <c r="C964" s="4"/>
      <c r="D964" s="4"/>
      <c r="E964" s="4"/>
      <c r="F964" s="4"/>
      <c r="G964" s="4"/>
      <c r="H964" s="4"/>
      <c r="I964" s="4"/>
    </row>
    <row r="965" spans="1:9" s="5" customFormat="1">
      <c r="A965" s="3"/>
      <c r="B965" s="4"/>
      <c r="C965" s="4"/>
      <c r="D965" s="4"/>
      <c r="E965" s="4"/>
      <c r="F965" s="4"/>
      <c r="G965" s="4"/>
      <c r="H965" s="4"/>
      <c r="I965" s="4"/>
    </row>
    <row r="966" spans="1:9" s="5" customFormat="1">
      <c r="A966" s="3"/>
      <c r="B966" s="4"/>
      <c r="C966" s="4"/>
      <c r="D966" s="4"/>
      <c r="E966" s="4"/>
      <c r="F966" s="4"/>
      <c r="G966" s="4"/>
      <c r="H966" s="4"/>
      <c r="I966" s="4"/>
    </row>
    <row r="967" spans="1:9" s="5" customFormat="1">
      <c r="A967" s="3"/>
      <c r="B967" s="4"/>
      <c r="C967" s="4"/>
      <c r="D967" s="4"/>
      <c r="E967" s="4"/>
      <c r="F967" s="4"/>
      <c r="G967" s="4"/>
      <c r="H967" s="4"/>
      <c r="I967" s="4"/>
    </row>
    <row r="968" spans="1:9" s="5" customFormat="1">
      <c r="A968" s="3"/>
      <c r="B968" s="4"/>
      <c r="C968" s="4"/>
      <c r="D968" s="4"/>
      <c r="E968" s="4"/>
      <c r="F968" s="4"/>
      <c r="G968" s="4"/>
      <c r="H968" s="4"/>
      <c r="I968" s="4"/>
    </row>
    <row r="969" spans="1:9" s="5" customFormat="1">
      <c r="A969" s="3"/>
      <c r="B969" s="4"/>
      <c r="C969" s="4"/>
      <c r="D969" s="4"/>
      <c r="E969" s="4"/>
      <c r="F969" s="4"/>
      <c r="G969" s="4"/>
      <c r="H969" s="4"/>
      <c r="I969" s="4"/>
    </row>
    <row r="970" spans="1:9" s="5" customFormat="1">
      <c r="A970" s="3"/>
      <c r="B970" s="4"/>
      <c r="C970" s="4"/>
      <c r="D970" s="4"/>
      <c r="E970" s="4"/>
      <c r="F970" s="4"/>
      <c r="G970" s="4"/>
      <c r="H970" s="4"/>
      <c r="I970" s="4"/>
    </row>
    <row r="971" spans="1:9" s="5" customFormat="1">
      <c r="A971" s="3"/>
      <c r="B971" s="4"/>
      <c r="C971" s="4"/>
      <c r="D971" s="4"/>
      <c r="E971" s="4"/>
      <c r="F971" s="4"/>
      <c r="G971" s="4"/>
      <c r="H971" s="4"/>
      <c r="I971" s="4"/>
    </row>
    <row r="972" spans="1:9" s="5" customFormat="1">
      <c r="A972" s="3"/>
      <c r="B972" s="4"/>
      <c r="C972" s="4"/>
      <c r="D972" s="4"/>
      <c r="E972" s="4"/>
      <c r="F972" s="4"/>
      <c r="G972" s="4"/>
      <c r="H972" s="4"/>
      <c r="I972" s="4"/>
    </row>
    <row r="973" spans="1:9" s="5" customFormat="1">
      <c r="A973" s="3"/>
      <c r="B973" s="4"/>
      <c r="C973" s="4"/>
      <c r="D973" s="4"/>
      <c r="E973" s="4"/>
      <c r="F973" s="4"/>
      <c r="G973" s="4"/>
      <c r="H973" s="4"/>
      <c r="I973" s="4"/>
    </row>
    <row r="974" spans="1:9" s="5" customFormat="1">
      <c r="A974" s="3"/>
      <c r="B974" s="4"/>
      <c r="C974" s="4"/>
      <c r="D974" s="4"/>
      <c r="E974" s="4"/>
      <c r="F974" s="4"/>
      <c r="G974" s="4"/>
      <c r="H974" s="4"/>
      <c r="I974" s="4"/>
    </row>
    <row r="975" spans="1:9" s="5" customFormat="1">
      <c r="A975" s="3"/>
      <c r="B975" s="4"/>
      <c r="C975" s="4"/>
      <c r="D975" s="4"/>
      <c r="E975" s="4"/>
      <c r="F975" s="4"/>
      <c r="G975" s="4"/>
      <c r="H975" s="4"/>
      <c r="I975" s="4"/>
    </row>
    <row r="976" spans="1:9" s="5" customFormat="1">
      <c r="A976" s="3"/>
      <c r="B976" s="4"/>
      <c r="C976" s="4"/>
      <c r="D976" s="4"/>
      <c r="E976" s="4"/>
      <c r="F976" s="4"/>
      <c r="G976" s="4"/>
      <c r="H976" s="4"/>
      <c r="I976" s="4"/>
    </row>
    <row r="977" spans="1:9" s="5" customFormat="1">
      <c r="A977" s="3"/>
      <c r="B977" s="4"/>
      <c r="C977" s="4"/>
      <c r="D977" s="4"/>
      <c r="E977" s="4"/>
      <c r="F977" s="4"/>
      <c r="G977" s="4"/>
      <c r="H977" s="4"/>
      <c r="I977" s="4"/>
    </row>
    <row r="978" spans="1:9" s="5" customFormat="1">
      <c r="A978" s="3"/>
      <c r="B978" s="4"/>
      <c r="C978" s="4"/>
      <c r="D978" s="4"/>
      <c r="E978" s="4"/>
      <c r="F978" s="4"/>
      <c r="G978" s="4"/>
      <c r="H978" s="4"/>
      <c r="I978" s="4"/>
    </row>
    <row r="979" spans="1:9" s="5" customFormat="1">
      <c r="A979" s="3"/>
      <c r="B979" s="4"/>
      <c r="C979" s="4"/>
      <c r="D979" s="4"/>
      <c r="E979" s="4"/>
      <c r="F979" s="4"/>
      <c r="G979" s="4"/>
      <c r="H979" s="4"/>
      <c r="I979" s="4"/>
    </row>
    <row r="980" spans="1:9" s="5" customFormat="1">
      <c r="A980" s="3"/>
      <c r="B980" s="4"/>
      <c r="C980" s="4"/>
      <c r="D980" s="4"/>
      <c r="E980" s="4"/>
      <c r="F980" s="4"/>
      <c r="G980" s="4"/>
      <c r="H980" s="4"/>
      <c r="I980" s="4"/>
    </row>
    <row r="981" spans="1:9" s="5" customFormat="1">
      <c r="A981" s="3"/>
      <c r="B981" s="4"/>
      <c r="C981" s="4"/>
      <c r="D981" s="4"/>
      <c r="E981" s="4"/>
      <c r="F981" s="4"/>
      <c r="G981" s="4"/>
      <c r="H981" s="4"/>
      <c r="I981" s="4"/>
    </row>
    <row r="982" spans="1:9" s="5" customFormat="1">
      <c r="A982" s="3"/>
      <c r="B982" s="4"/>
      <c r="C982" s="4"/>
      <c r="D982" s="4"/>
      <c r="E982" s="4"/>
      <c r="F982" s="4"/>
      <c r="G982" s="4"/>
      <c r="H982" s="4"/>
      <c r="I982" s="4"/>
    </row>
    <row r="983" spans="1:9" s="5" customFormat="1">
      <c r="A983" s="3"/>
      <c r="B983" s="4"/>
      <c r="C983" s="4"/>
      <c r="D983" s="4"/>
      <c r="E983" s="4"/>
      <c r="F983" s="4"/>
      <c r="G983" s="4"/>
      <c r="H983" s="4"/>
      <c r="I983" s="4"/>
    </row>
    <row r="984" spans="1:9" s="5" customFormat="1">
      <c r="A984" s="3"/>
      <c r="B984" s="4"/>
      <c r="C984" s="4"/>
      <c r="D984" s="4"/>
      <c r="E984" s="4"/>
      <c r="F984" s="4"/>
      <c r="G984" s="4"/>
      <c r="H984" s="4"/>
      <c r="I984" s="4"/>
    </row>
    <row r="985" spans="1:9" s="5" customFormat="1">
      <c r="A985" s="3"/>
      <c r="B985" s="4"/>
      <c r="C985" s="4"/>
      <c r="D985" s="4"/>
      <c r="E985" s="4"/>
      <c r="F985" s="4"/>
      <c r="G985" s="4"/>
      <c r="H985" s="4"/>
      <c r="I985" s="4"/>
    </row>
    <row r="986" spans="1:9" s="5" customFormat="1">
      <c r="A986" s="3"/>
      <c r="B986" s="4"/>
      <c r="C986" s="4"/>
      <c r="D986" s="4"/>
      <c r="E986" s="4"/>
      <c r="F986" s="4"/>
      <c r="G986" s="4"/>
      <c r="H986" s="4"/>
      <c r="I986" s="4"/>
    </row>
    <row r="987" spans="1:9" s="5" customFormat="1">
      <c r="A987" s="3"/>
      <c r="B987" s="4"/>
      <c r="C987" s="4"/>
      <c r="D987" s="4"/>
      <c r="E987" s="4"/>
      <c r="F987" s="4"/>
      <c r="G987" s="4"/>
      <c r="H987" s="4"/>
      <c r="I987" s="4"/>
    </row>
    <row r="988" spans="1:9" s="5" customFormat="1">
      <c r="A988" s="3"/>
      <c r="B988" s="4"/>
      <c r="C988" s="4"/>
      <c r="D988" s="4"/>
      <c r="E988" s="4"/>
      <c r="F988" s="4"/>
      <c r="G988" s="4"/>
      <c r="H988" s="4"/>
      <c r="I988" s="4"/>
    </row>
    <row r="989" spans="1:9" s="5" customFormat="1">
      <c r="A989" s="3"/>
      <c r="B989" s="4"/>
      <c r="C989" s="4"/>
      <c r="D989" s="4"/>
      <c r="E989" s="4"/>
      <c r="F989" s="4"/>
      <c r="G989" s="4"/>
      <c r="H989" s="4"/>
      <c r="I989" s="4"/>
    </row>
    <row r="990" spans="1:9" s="5" customFormat="1">
      <c r="A990" s="3"/>
      <c r="B990" s="4"/>
      <c r="C990" s="4"/>
      <c r="D990" s="4"/>
      <c r="E990" s="4"/>
      <c r="F990" s="4"/>
      <c r="G990" s="4"/>
      <c r="H990" s="4"/>
      <c r="I990" s="4"/>
    </row>
    <row r="991" spans="1:9" s="5" customFormat="1">
      <c r="A991" s="3"/>
      <c r="B991" s="4"/>
      <c r="C991" s="4"/>
      <c r="D991" s="4"/>
      <c r="E991" s="4"/>
      <c r="F991" s="4"/>
      <c r="G991" s="4"/>
      <c r="H991" s="4"/>
      <c r="I991" s="4"/>
    </row>
    <row r="992" spans="1:9" s="5" customFormat="1">
      <c r="A992" s="3"/>
      <c r="B992" s="4"/>
      <c r="C992" s="4"/>
      <c r="D992" s="4"/>
      <c r="E992" s="4"/>
      <c r="F992" s="4"/>
      <c r="G992" s="4"/>
      <c r="H992" s="4"/>
      <c r="I992" s="4"/>
    </row>
    <row r="993" spans="1:9" s="5" customFormat="1">
      <c r="A993" s="3"/>
      <c r="B993" s="4"/>
      <c r="C993" s="4"/>
      <c r="D993" s="4"/>
      <c r="E993" s="4"/>
      <c r="F993" s="4"/>
      <c r="G993" s="4"/>
      <c r="H993" s="4"/>
      <c r="I993" s="4"/>
    </row>
    <row r="994" spans="1:9" s="5" customFormat="1">
      <c r="A994" s="3"/>
      <c r="B994" s="4"/>
      <c r="C994" s="4"/>
      <c r="D994" s="4"/>
      <c r="E994" s="4"/>
      <c r="F994" s="4"/>
      <c r="G994" s="4"/>
      <c r="H994" s="4"/>
      <c r="I994" s="4"/>
    </row>
    <row r="995" spans="1:9" s="5" customFormat="1">
      <c r="A995" s="3"/>
      <c r="B995" s="4"/>
      <c r="C995" s="4"/>
      <c r="D995" s="4"/>
      <c r="E995" s="4"/>
      <c r="F995" s="4"/>
      <c r="G995" s="4"/>
      <c r="H995" s="4"/>
      <c r="I995" s="4"/>
    </row>
    <row r="996" spans="1:9" s="5" customFormat="1">
      <c r="A996" s="3"/>
      <c r="B996" s="4"/>
      <c r="C996" s="4"/>
      <c r="D996" s="4"/>
      <c r="E996" s="4"/>
      <c r="F996" s="4"/>
      <c r="G996" s="4"/>
      <c r="H996" s="4"/>
      <c r="I996" s="4"/>
    </row>
    <row r="997" spans="1:9" s="5" customFormat="1">
      <c r="A997" s="3"/>
      <c r="B997" s="4"/>
      <c r="C997" s="4"/>
      <c r="D997" s="4"/>
      <c r="E997" s="4"/>
      <c r="F997" s="4"/>
      <c r="G997" s="4"/>
      <c r="H997" s="4"/>
      <c r="I997" s="4"/>
    </row>
    <row r="998" spans="1:9" s="5" customFormat="1">
      <c r="A998" s="3"/>
      <c r="B998" s="4"/>
      <c r="C998" s="4"/>
      <c r="D998" s="4"/>
      <c r="E998" s="4"/>
      <c r="F998" s="4"/>
      <c r="G998" s="4"/>
      <c r="H998" s="4"/>
      <c r="I998" s="4"/>
    </row>
    <row r="999" spans="1:9" s="5" customFormat="1">
      <c r="A999" s="3"/>
      <c r="B999" s="4"/>
      <c r="C999" s="4"/>
      <c r="D999" s="4"/>
      <c r="E999" s="4"/>
      <c r="F999" s="4"/>
      <c r="G999" s="4"/>
      <c r="H999" s="4"/>
      <c r="I999" s="4"/>
    </row>
    <row r="1000" spans="1:9" s="5" customFormat="1">
      <c r="A1000" s="3"/>
      <c r="B1000" s="4"/>
      <c r="C1000" s="4"/>
      <c r="D1000" s="4"/>
      <c r="E1000" s="4"/>
      <c r="F1000" s="4"/>
      <c r="G1000" s="4"/>
      <c r="H1000" s="4"/>
      <c r="I1000" s="4"/>
    </row>
    <row r="1001" spans="1:9" s="5" customFormat="1">
      <c r="A1001" s="3"/>
      <c r="B1001" s="4"/>
      <c r="C1001" s="4"/>
      <c r="D1001" s="4"/>
      <c r="E1001" s="4"/>
      <c r="F1001" s="4"/>
      <c r="G1001" s="4"/>
      <c r="H1001" s="4"/>
      <c r="I1001" s="4"/>
    </row>
    <row r="1002" spans="1:9" s="5" customFormat="1">
      <c r="A1002" s="3"/>
      <c r="B1002" s="4"/>
      <c r="C1002" s="4"/>
      <c r="D1002" s="4"/>
      <c r="E1002" s="4"/>
      <c r="F1002" s="4"/>
      <c r="G1002" s="4"/>
      <c r="H1002" s="4"/>
      <c r="I1002" s="4"/>
    </row>
    <row r="1003" spans="1:9" s="5" customFormat="1">
      <c r="A1003" s="3"/>
      <c r="B1003" s="4"/>
      <c r="C1003" s="4"/>
      <c r="D1003" s="4"/>
      <c r="E1003" s="4"/>
      <c r="F1003" s="4"/>
      <c r="G1003" s="4"/>
      <c r="H1003" s="4"/>
      <c r="I1003" s="4"/>
    </row>
    <row r="1004" spans="1:9" s="5" customFormat="1">
      <c r="A1004" s="3"/>
      <c r="B1004" s="4"/>
      <c r="C1004" s="4"/>
      <c r="D1004" s="4"/>
      <c r="E1004" s="4"/>
      <c r="F1004" s="4"/>
      <c r="G1004" s="4"/>
      <c r="H1004" s="4"/>
      <c r="I1004" s="4"/>
    </row>
    <row r="1005" spans="1:9" s="5" customFormat="1">
      <c r="A1005" s="3"/>
      <c r="B1005" s="4"/>
      <c r="C1005" s="4"/>
      <c r="D1005" s="4"/>
      <c r="E1005" s="4"/>
      <c r="F1005" s="4"/>
      <c r="G1005" s="4"/>
      <c r="H1005" s="4"/>
      <c r="I1005" s="4"/>
    </row>
    <row r="1006" spans="1:9" s="5" customFormat="1">
      <c r="A1006" s="3"/>
      <c r="B1006" s="4"/>
      <c r="C1006" s="4"/>
      <c r="D1006" s="4"/>
      <c r="E1006" s="4"/>
      <c r="F1006" s="4"/>
      <c r="G1006" s="4"/>
      <c r="H1006" s="4"/>
      <c r="I1006" s="4"/>
    </row>
    <row r="1007" spans="1:9" s="5" customFormat="1">
      <c r="A1007" s="3"/>
      <c r="B1007" s="4"/>
      <c r="C1007" s="4"/>
      <c r="D1007" s="4"/>
      <c r="E1007" s="4"/>
      <c r="F1007" s="4"/>
      <c r="G1007" s="4"/>
      <c r="H1007" s="4"/>
      <c r="I1007" s="4"/>
    </row>
    <row r="1008" spans="1:9" s="5" customFormat="1">
      <c r="A1008" s="3"/>
      <c r="B1008" s="4"/>
      <c r="C1008" s="4"/>
      <c r="D1008" s="4"/>
      <c r="E1008" s="4"/>
      <c r="F1008" s="4"/>
      <c r="G1008" s="4"/>
      <c r="H1008" s="4"/>
      <c r="I1008" s="4"/>
    </row>
    <row r="1009" spans="1:9" s="5" customFormat="1">
      <c r="A1009" s="3"/>
      <c r="B1009" s="4"/>
      <c r="C1009" s="4"/>
      <c r="D1009" s="4"/>
      <c r="E1009" s="4"/>
      <c r="F1009" s="4"/>
      <c r="G1009" s="4"/>
      <c r="H1009" s="4"/>
      <c r="I1009" s="4"/>
    </row>
    <row r="1010" spans="1:9" s="5" customFormat="1">
      <c r="A1010" s="3"/>
      <c r="B1010" s="4"/>
      <c r="C1010" s="4"/>
      <c r="D1010" s="4"/>
      <c r="E1010" s="4"/>
      <c r="F1010" s="4"/>
      <c r="G1010" s="4"/>
      <c r="H1010" s="4"/>
      <c r="I1010" s="4"/>
    </row>
    <row r="1011" spans="1:9" s="5" customFormat="1">
      <c r="A1011" s="3"/>
      <c r="B1011" s="4"/>
      <c r="C1011" s="4"/>
      <c r="D1011" s="4"/>
      <c r="E1011" s="4"/>
      <c r="F1011" s="4"/>
      <c r="G1011" s="4"/>
      <c r="H1011" s="4"/>
      <c r="I1011" s="4"/>
    </row>
    <row r="1012" spans="1:9" s="5" customFormat="1">
      <c r="A1012" s="3"/>
      <c r="B1012" s="4"/>
      <c r="C1012" s="4"/>
      <c r="D1012" s="4"/>
      <c r="E1012" s="4"/>
      <c r="F1012" s="4"/>
      <c r="G1012" s="4"/>
      <c r="H1012" s="4"/>
      <c r="I1012" s="4"/>
    </row>
    <row r="1013" spans="1:9" s="5" customFormat="1">
      <c r="A1013" s="3"/>
      <c r="B1013" s="4"/>
      <c r="C1013" s="4"/>
      <c r="D1013" s="4"/>
      <c r="E1013" s="4"/>
      <c r="F1013" s="4"/>
      <c r="G1013" s="4"/>
      <c r="H1013" s="4"/>
      <c r="I1013" s="4"/>
    </row>
    <row r="1014" spans="1:9" s="5" customFormat="1">
      <c r="A1014" s="3"/>
      <c r="B1014" s="4"/>
      <c r="C1014" s="4"/>
      <c r="D1014" s="4"/>
      <c r="E1014" s="4"/>
      <c r="F1014" s="4"/>
      <c r="G1014" s="4"/>
      <c r="H1014" s="4"/>
      <c r="I1014" s="4"/>
    </row>
    <row r="1015" spans="1:9" s="5" customFormat="1">
      <c r="A1015" s="3"/>
      <c r="B1015" s="4"/>
      <c r="C1015" s="4"/>
      <c r="D1015" s="4"/>
      <c r="E1015" s="4"/>
      <c r="F1015" s="4"/>
      <c r="G1015" s="4"/>
      <c r="H1015" s="4"/>
      <c r="I1015" s="4"/>
    </row>
    <row r="1016" spans="1:9" s="5" customFormat="1">
      <c r="A1016" s="3"/>
      <c r="B1016" s="4"/>
      <c r="C1016" s="4"/>
      <c r="D1016" s="4"/>
      <c r="E1016" s="4"/>
      <c r="F1016" s="4"/>
      <c r="G1016" s="4"/>
      <c r="H1016" s="4"/>
      <c r="I1016" s="4"/>
    </row>
    <row r="1017" spans="1:9" s="5" customFormat="1">
      <c r="A1017" s="3"/>
      <c r="B1017" s="4"/>
      <c r="C1017" s="4"/>
      <c r="D1017" s="4"/>
      <c r="E1017" s="4"/>
      <c r="F1017" s="4"/>
      <c r="G1017" s="4"/>
      <c r="H1017" s="4"/>
      <c r="I1017" s="4"/>
    </row>
    <row r="1018" spans="1:9" s="5" customFormat="1">
      <c r="A1018" s="3"/>
      <c r="B1018" s="4"/>
      <c r="C1018" s="4"/>
      <c r="D1018" s="4"/>
      <c r="E1018" s="4"/>
      <c r="F1018" s="4"/>
      <c r="G1018" s="4"/>
      <c r="H1018" s="4"/>
      <c r="I1018" s="4"/>
    </row>
    <row r="1019" spans="1:9" s="5" customFormat="1">
      <c r="A1019" s="3"/>
      <c r="B1019" s="4"/>
      <c r="C1019" s="4"/>
      <c r="D1019" s="4"/>
      <c r="E1019" s="4"/>
      <c r="F1019" s="4"/>
      <c r="G1019" s="4"/>
      <c r="H1019" s="4"/>
      <c r="I1019" s="4"/>
    </row>
    <row r="1020" spans="1:9" s="5" customFormat="1">
      <c r="A1020" s="3"/>
      <c r="B1020" s="4"/>
      <c r="C1020" s="4"/>
      <c r="D1020" s="4"/>
      <c r="E1020" s="4"/>
      <c r="F1020" s="4"/>
      <c r="G1020" s="4"/>
      <c r="H1020" s="4"/>
      <c r="I1020" s="4"/>
    </row>
    <row r="1021" spans="1:9" s="5" customFormat="1">
      <c r="A1021" s="3"/>
      <c r="B1021" s="4"/>
      <c r="C1021" s="4"/>
      <c r="D1021" s="4"/>
      <c r="E1021" s="4"/>
      <c r="F1021" s="4"/>
      <c r="G1021" s="4"/>
      <c r="H1021" s="4"/>
      <c r="I1021" s="4"/>
    </row>
    <row r="1022" spans="1:9" s="5" customFormat="1">
      <c r="A1022" s="3"/>
      <c r="B1022" s="4"/>
      <c r="C1022" s="4"/>
      <c r="D1022" s="4"/>
      <c r="E1022" s="4"/>
      <c r="F1022" s="4"/>
      <c r="G1022" s="4"/>
      <c r="H1022" s="4"/>
      <c r="I1022" s="4"/>
    </row>
    <row r="1023" spans="1:9" s="5" customFormat="1">
      <c r="A1023" s="3"/>
      <c r="B1023" s="4"/>
      <c r="C1023" s="4"/>
      <c r="D1023" s="4"/>
      <c r="E1023" s="4"/>
      <c r="F1023" s="4"/>
      <c r="G1023" s="4"/>
      <c r="H1023" s="4"/>
      <c r="I1023" s="4"/>
    </row>
    <row r="1024" spans="1:9" s="5" customFormat="1">
      <c r="A1024" s="3"/>
      <c r="B1024" s="4"/>
      <c r="C1024" s="4"/>
      <c r="D1024" s="4"/>
      <c r="E1024" s="4"/>
      <c r="F1024" s="4"/>
      <c r="G1024" s="4"/>
      <c r="H1024" s="4"/>
      <c r="I1024" s="4"/>
    </row>
    <row r="1025" spans="1:9" s="5" customFormat="1">
      <c r="A1025" s="3"/>
      <c r="B1025" s="4"/>
      <c r="C1025" s="4"/>
      <c r="D1025" s="4"/>
      <c r="E1025" s="4"/>
      <c r="F1025" s="4"/>
      <c r="G1025" s="4"/>
      <c r="H1025" s="4"/>
      <c r="I1025" s="4"/>
    </row>
    <row r="1026" spans="1:9" s="5" customFormat="1">
      <c r="A1026" s="3"/>
      <c r="B1026" s="4"/>
      <c r="C1026" s="4"/>
      <c r="D1026" s="4"/>
      <c r="E1026" s="4"/>
      <c r="F1026" s="4"/>
      <c r="G1026" s="4"/>
      <c r="H1026" s="4"/>
      <c r="I1026" s="4"/>
    </row>
    <row r="1027" spans="1:9" s="5" customFormat="1">
      <c r="A1027" s="3"/>
      <c r="B1027" s="4"/>
      <c r="C1027" s="4"/>
      <c r="D1027" s="4"/>
      <c r="E1027" s="4"/>
      <c r="F1027" s="4"/>
      <c r="G1027" s="4"/>
      <c r="H1027" s="4"/>
      <c r="I1027" s="4"/>
    </row>
    <row r="1028" spans="1:9" s="5" customFormat="1">
      <c r="A1028" s="3"/>
      <c r="B1028" s="4"/>
      <c r="C1028" s="4"/>
      <c r="D1028" s="4"/>
      <c r="E1028" s="4"/>
      <c r="F1028" s="4"/>
      <c r="G1028" s="4"/>
      <c r="H1028" s="4"/>
      <c r="I1028" s="4"/>
    </row>
    <row r="1029" spans="1:9" s="5" customFormat="1">
      <c r="A1029" s="3"/>
      <c r="B1029" s="4"/>
      <c r="C1029" s="4"/>
      <c r="D1029" s="4"/>
      <c r="E1029" s="4"/>
      <c r="F1029" s="4"/>
      <c r="G1029" s="4"/>
      <c r="H1029" s="4"/>
      <c r="I1029" s="4"/>
    </row>
    <row r="1030" spans="1:9" s="5" customFormat="1">
      <c r="A1030" s="3"/>
      <c r="B1030" s="4"/>
      <c r="C1030" s="4"/>
      <c r="D1030" s="4"/>
      <c r="E1030" s="4"/>
      <c r="F1030" s="4"/>
      <c r="G1030" s="4"/>
      <c r="H1030" s="4"/>
      <c r="I1030" s="4"/>
    </row>
    <row r="1031" spans="1:9" s="5" customFormat="1">
      <c r="A1031" s="3"/>
      <c r="B1031" s="4"/>
      <c r="C1031" s="4"/>
      <c r="D1031" s="4"/>
      <c r="E1031" s="4"/>
      <c r="F1031" s="4"/>
      <c r="G1031" s="4"/>
      <c r="H1031" s="4"/>
      <c r="I1031" s="4"/>
    </row>
    <row r="1032" spans="1:9" s="5" customFormat="1">
      <c r="A1032" s="3"/>
      <c r="B1032" s="4"/>
      <c r="C1032" s="4"/>
      <c r="D1032" s="4"/>
      <c r="E1032" s="4"/>
      <c r="F1032" s="4"/>
      <c r="G1032" s="4"/>
      <c r="H1032" s="4"/>
      <c r="I1032" s="4"/>
    </row>
    <row r="1033" spans="1:9" s="5" customFormat="1">
      <c r="A1033" s="3"/>
      <c r="B1033" s="4"/>
      <c r="C1033" s="4"/>
      <c r="D1033" s="4"/>
      <c r="E1033" s="4"/>
      <c r="F1033" s="4"/>
      <c r="G1033" s="4"/>
      <c r="H1033" s="4"/>
      <c r="I1033" s="4"/>
    </row>
    <row r="1034" spans="1:9" s="5" customFormat="1">
      <c r="A1034" s="3"/>
      <c r="B1034" s="4"/>
      <c r="C1034" s="4"/>
      <c r="D1034" s="4"/>
      <c r="E1034" s="4"/>
      <c r="F1034" s="4"/>
      <c r="G1034" s="4"/>
      <c r="H1034" s="4"/>
      <c r="I1034" s="4"/>
    </row>
    <row r="1035" spans="1:9" s="5" customFormat="1">
      <c r="A1035" s="3"/>
      <c r="B1035" s="4"/>
      <c r="C1035" s="4"/>
      <c r="D1035" s="4"/>
      <c r="E1035" s="4"/>
      <c r="F1035" s="4"/>
      <c r="G1035" s="4"/>
      <c r="H1035" s="4"/>
      <c r="I1035" s="4"/>
    </row>
    <row r="1036" spans="1:9" s="5" customFormat="1">
      <c r="A1036" s="3"/>
      <c r="B1036" s="4"/>
      <c r="C1036" s="4"/>
      <c r="D1036" s="4"/>
      <c r="E1036" s="4"/>
      <c r="F1036" s="4"/>
      <c r="G1036" s="4"/>
      <c r="H1036" s="4"/>
      <c r="I1036" s="4"/>
    </row>
    <row r="1037" spans="1:9" s="5" customFormat="1">
      <c r="A1037" s="3"/>
      <c r="B1037" s="4"/>
      <c r="C1037" s="4"/>
      <c r="D1037" s="4"/>
      <c r="E1037" s="4"/>
      <c r="F1037" s="4"/>
      <c r="G1037" s="4"/>
      <c r="H1037" s="4"/>
      <c r="I1037" s="4"/>
    </row>
    <row r="1038" spans="1:9" s="5" customFormat="1">
      <c r="A1038" s="3"/>
      <c r="B1038" s="4"/>
      <c r="C1038" s="4"/>
      <c r="D1038" s="4"/>
      <c r="E1038" s="4"/>
      <c r="F1038" s="4"/>
      <c r="G1038" s="4"/>
      <c r="H1038" s="4"/>
      <c r="I1038" s="4"/>
    </row>
    <row r="1039" spans="1:9" s="5" customFormat="1">
      <c r="A1039" s="3"/>
      <c r="B1039" s="4"/>
      <c r="C1039" s="4"/>
      <c r="D1039" s="4"/>
      <c r="E1039" s="4"/>
      <c r="F1039" s="4"/>
      <c r="G1039" s="4"/>
      <c r="H1039" s="4"/>
      <c r="I1039" s="4"/>
    </row>
    <row r="1040" spans="1:9" s="5" customFormat="1">
      <c r="A1040" s="3"/>
      <c r="B1040" s="4"/>
      <c r="C1040" s="4"/>
      <c r="D1040" s="4"/>
      <c r="E1040" s="4"/>
      <c r="F1040" s="4"/>
      <c r="G1040" s="4"/>
      <c r="H1040" s="4"/>
      <c r="I1040" s="4"/>
    </row>
    <row r="1041" spans="1:9" s="5" customFormat="1">
      <c r="A1041" s="3"/>
      <c r="B1041" s="4"/>
      <c r="C1041" s="4"/>
      <c r="D1041" s="4"/>
      <c r="E1041" s="4"/>
      <c r="F1041" s="4"/>
      <c r="G1041" s="4"/>
      <c r="H1041" s="4"/>
      <c r="I1041" s="4"/>
    </row>
    <row r="1042" spans="1:9" s="5" customFormat="1">
      <c r="A1042" s="3"/>
      <c r="B1042" s="4"/>
      <c r="C1042" s="4"/>
      <c r="D1042" s="4"/>
      <c r="E1042" s="4"/>
      <c r="F1042" s="4"/>
      <c r="G1042" s="4"/>
      <c r="H1042" s="4"/>
      <c r="I1042" s="4"/>
    </row>
    <row r="1043" spans="1:9" s="5" customFormat="1">
      <c r="A1043" s="3"/>
      <c r="B1043" s="4"/>
      <c r="C1043" s="4"/>
      <c r="D1043" s="4"/>
      <c r="E1043" s="4"/>
      <c r="F1043" s="4"/>
      <c r="G1043" s="4"/>
      <c r="H1043" s="4"/>
      <c r="I1043" s="4"/>
    </row>
    <row r="1044" spans="1:9" s="5" customFormat="1">
      <c r="A1044" s="3"/>
      <c r="B1044" s="4"/>
      <c r="C1044" s="4"/>
      <c r="D1044" s="4"/>
      <c r="E1044" s="4"/>
      <c r="F1044" s="4"/>
      <c r="G1044" s="4"/>
      <c r="H1044" s="4"/>
      <c r="I1044" s="4"/>
    </row>
    <row r="1045" spans="1:9" s="5" customFormat="1">
      <c r="A1045" s="3"/>
      <c r="B1045" s="4"/>
      <c r="C1045" s="4"/>
      <c r="D1045" s="4"/>
      <c r="E1045" s="4"/>
      <c r="F1045" s="4"/>
      <c r="G1045" s="4"/>
      <c r="H1045" s="4"/>
      <c r="I1045" s="4"/>
    </row>
    <row r="1046" spans="1:9" s="5" customFormat="1">
      <c r="A1046" s="3"/>
      <c r="B1046" s="4"/>
      <c r="C1046" s="4"/>
      <c r="D1046" s="4"/>
      <c r="E1046" s="4"/>
      <c r="F1046" s="4"/>
      <c r="G1046" s="4"/>
      <c r="H1046" s="4"/>
      <c r="I1046" s="4"/>
    </row>
    <row r="1047" spans="1:9" s="5" customFormat="1">
      <c r="A1047" s="3"/>
      <c r="B1047" s="4"/>
      <c r="C1047" s="4"/>
      <c r="D1047" s="4"/>
      <c r="E1047" s="4"/>
      <c r="F1047" s="4"/>
      <c r="G1047" s="4"/>
      <c r="H1047" s="4"/>
      <c r="I1047" s="4"/>
    </row>
    <row r="1048" spans="1:9" s="5" customFormat="1">
      <c r="A1048" s="3"/>
      <c r="B1048" s="4"/>
      <c r="C1048" s="4"/>
      <c r="D1048" s="4"/>
      <c r="E1048" s="4"/>
      <c r="F1048" s="4"/>
      <c r="G1048" s="4"/>
      <c r="H1048" s="4"/>
      <c r="I1048" s="4"/>
    </row>
    <row r="1049" spans="1:9" s="5" customFormat="1">
      <c r="A1049" s="3"/>
      <c r="B1049" s="4"/>
      <c r="C1049" s="4"/>
      <c r="D1049" s="4"/>
      <c r="E1049" s="4"/>
      <c r="F1049" s="4"/>
      <c r="G1049" s="4"/>
      <c r="H1049" s="4"/>
      <c r="I1049" s="4"/>
    </row>
    <row r="1050" spans="1:9" s="5" customFormat="1">
      <c r="A1050" s="3"/>
      <c r="B1050" s="4"/>
      <c r="C1050" s="4"/>
      <c r="D1050" s="4"/>
      <c r="E1050" s="4"/>
      <c r="F1050" s="4"/>
      <c r="G1050" s="4"/>
      <c r="H1050" s="4"/>
      <c r="I1050" s="4"/>
    </row>
    <row r="1051" spans="1:9" s="5" customFormat="1">
      <c r="A1051" s="3"/>
      <c r="B1051" s="4"/>
      <c r="C1051" s="4"/>
      <c r="D1051" s="4"/>
      <c r="E1051" s="4"/>
      <c r="F1051" s="4"/>
      <c r="G1051" s="4"/>
      <c r="H1051" s="4"/>
      <c r="I1051" s="4"/>
    </row>
    <row r="1052" spans="1:9" s="5" customFormat="1">
      <c r="A1052" s="3"/>
      <c r="B1052" s="4"/>
      <c r="C1052" s="4"/>
      <c r="D1052" s="4"/>
      <c r="E1052" s="4"/>
      <c r="F1052" s="4"/>
      <c r="G1052" s="4"/>
      <c r="H1052" s="4"/>
      <c r="I1052" s="4"/>
    </row>
    <row r="1053" spans="1:9" s="5" customFormat="1">
      <c r="A1053" s="3"/>
      <c r="B1053" s="4"/>
      <c r="C1053" s="4"/>
      <c r="D1053" s="4"/>
      <c r="E1053" s="4"/>
      <c r="F1053" s="4"/>
      <c r="G1053" s="4"/>
      <c r="H1053" s="4"/>
      <c r="I1053" s="4"/>
    </row>
    <row r="1054" spans="1:9" s="5" customFormat="1">
      <c r="A1054" s="3"/>
      <c r="B1054" s="4"/>
      <c r="C1054" s="4"/>
      <c r="D1054" s="4"/>
      <c r="E1054" s="4"/>
      <c r="F1054" s="4"/>
      <c r="G1054" s="4"/>
      <c r="H1054" s="4"/>
      <c r="I1054" s="4"/>
    </row>
    <row r="1055" spans="1:9" s="5" customFormat="1">
      <c r="A1055" s="3"/>
      <c r="B1055" s="4"/>
      <c r="C1055" s="4"/>
      <c r="D1055" s="4"/>
      <c r="E1055" s="4"/>
      <c r="F1055" s="4"/>
      <c r="G1055" s="4"/>
      <c r="H1055" s="4"/>
      <c r="I1055" s="4"/>
    </row>
    <row r="1056" spans="1:9" s="5" customFormat="1">
      <c r="A1056" s="3"/>
      <c r="B1056" s="4"/>
      <c r="C1056" s="4"/>
      <c r="D1056" s="4"/>
      <c r="E1056" s="4"/>
      <c r="F1056" s="4"/>
      <c r="G1056" s="4"/>
      <c r="H1056" s="4"/>
      <c r="I1056" s="4"/>
    </row>
    <row r="1057" spans="1:9" s="5" customFormat="1">
      <c r="A1057" s="3"/>
      <c r="B1057" s="4"/>
      <c r="C1057" s="4"/>
      <c r="D1057" s="4"/>
      <c r="E1057" s="4"/>
      <c r="F1057" s="4"/>
      <c r="G1057" s="4"/>
      <c r="H1057" s="4"/>
      <c r="I1057" s="4"/>
    </row>
    <row r="1058" spans="1:9" s="5" customFormat="1">
      <c r="A1058" s="3"/>
      <c r="B1058" s="4"/>
      <c r="C1058" s="4"/>
      <c r="D1058" s="4"/>
      <c r="E1058" s="4"/>
      <c r="F1058" s="4"/>
      <c r="G1058" s="4"/>
      <c r="H1058" s="4"/>
      <c r="I1058" s="4"/>
    </row>
    <row r="1059" spans="1:9" s="5" customFormat="1">
      <c r="A1059" s="3"/>
      <c r="B1059" s="4"/>
      <c r="C1059" s="4"/>
      <c r="D1059" s="4"/>
      <c r="E1059" s="4"/>
      <c r="F1059" s="4"/>
      <c r="G1059" s="4"/>
      <c r="H1059" s="4"/>
      <c r="I1059" s="4"/>
    </row>
    <row r="1060" spans="1:9" s="5" customFormat="1">
      <c r="A1060" s="3"/>
      <c r="B1060" s="4"/>
      <c r="C1060" s="4"/>
      <c r="D1060" s="4"/>
      <c r="E1060" s="4"/>
      <c r="F1060" s="4"/>
      <c r="G1060" s="4"/>
      <c r="H1060" s="4"/>
      <c r="I1060" s="4"/>
    </row>
    <row r="1061" spans="1:9" s="5" customFormat="1">
      <c r="A1061" s="3"/>
      <c r="B1061" s="4"/>
      <c r="C1061" s="4"/>
      <c r="D1061" s="4"/>
      <c r="E1061" s="4"/>
      <c r="F1061" s="4"/>
      <c r="G1061" s="4"/>
      <c r="H1061" s="4"/>
      <c r="I1061" s="4"/>
    </row>
    <row r="1062" spans="1:9" s="5" customFormat="1">
      <c r="A1062" s="3"/>
      <c r="B1062" s="4"/>
      <c r="C1062" s="4"/>
      <c r="D1062" s="4"/>
      <c r="E1062" s="4"/>
      <c r="F1062" s="4"/>
      <c r="G1062" s="4"/>
      <c r="H1062" s="4"/>
      <c r="I1062" s="4"/>
    </row>
    <row r="1063" spans="1:9" s="5" customFormat="1">
      <c r="A1063" s="3"/>
      <c r="B1063" s="4"/>
      <c r="C1063" s="4"/>
      <c r="D1063" s="4"/>
      <c r="E1063" s="4"/>
      <c r="F1063" s="4"/>
      <c r="G1063" s="4"/>
      <c r="H1063" s="4"/>
      <c r="I1063" s="4"/>
    </row>
    <row r="1064" spans="1:9" s="5" customFormat="1">
      <c r="A1064" s="3"/>
      <c r="B1064" s="4"/>
      <c r="C1064" s="4"/>
      <c r="D1064" s="4"/>
      <c r="E1064" s="4"/>
      <c r="F1064" s="4"/>
      <c r="G1064" s="4"/>
      <c r="H1064" s="4"/>
      <c r="I1064" s="4"/>
    </row>
    <row r="1065" spans="1:9" s="5" customFormat="1">
      <c r="A1065" s="3"/>
      <c r="B1065" s="4"/>
      <c r="C1065" s="4"/>
      <c r="D1065" s="4"/>
      <c r="E1065" s="4"/>
      <c r="F1065" s="4"/>
      <c r="G1065" s="4"/>
      <c r="H1065" s="4"/>
      <c r="I1065" s="4"/>
    </row>
    <row r="1066" spans="1:9" s="5" customFormat="1">
      <c r="A1066" s="3"/>
      <c r="B1066" s="4"/>
      <c r="C1066" s="4"/>
      <c r="D1066" s="4"/>
      <c r="E1066" s="4"/>
      <c r="F1066" s="4"/>
      <c r="G1066" s="4"/>
      <c r="H1066" s="4"/>
      <c r="I1066" s="4"/>
    </row>
    <row r="1067" spans="1:9" s="5" customFormat="1">
      <c r="A1067" s="3"/>
      <c r="B1067" s="4"/>
      <c r="C1067" s="4"/>
      <c r="D1067" s="4"/>
      <c r="E1067" s="4"/>
      <c r="F1067" s="4"/>
      <c r="G1067" s="4"/>
      <c r="H1067" s="4"/>
      <c r="I1067" s="4"/>
    </row>
    <row r="1068" spans="1:9" s="5" customFormat="1">
      <c r="A1068" s="3"/>
      <c r="B1068" s="4"/>
      <c r="C1068" s="4"/>
      <c r="D1068" s="4"/>
      <c r="E1068" s="4"/>
      <c r="F1068" s="4"/>
      <c r="G1068" s="4"/>
      <c r="H1068" s="4"/>
      <c r="I1068" s="4"/>
    </row>
    <row r="1069" spans="1:9" s="5" customFormat="1">
      <c r="A1069" s="3"/>
      <c r="B1069" s="4"/>
      <c r="C1069" s="4"/>
      <c r="D1069" s="4"/>
      <c r="E1069" s="4"/>
      <c r="F1069" s="4"/>
      <c r="G1069" s="4"/>
      <c r="H1069" s="4"/>
      <c r="I1069" s="4"/>
    </row>
    <row r="1070" spans="1:9" s="5" customFormat="1">
      <c r="A1070" s="3"/>
      <c r="B1070" s="4"/>
      <c r="C1070" s="4"/>
      <c r="D1070" s="4"/>
      <c r="E1070" s="4"/>
      <c r="F1070" s="4"/>
      <c r="G1070" s="4"/>
      <c r="H1070" s="4"/>
      <c r="I1070" s="4"/>
    </row>
    <row r="1071" spans="1:9" s="5" customFormat="1">
      <c r="A1071" s="3"/>
      <c r="B1071" s="4"/>
      <c r="C1071" s="4"/>
      <c r="D1071" s="4"/>
      <c r="E1071" s="4"/>
      <c r="F1071" s="4"/>
      <c r="G1071" s="4"/>
      <c r="H1071" s="4"/>
      <c r="I1071" s="4"/>
    </row>
    <row r="1072" spans="1:9" s="5" customFormat="1">
      <c r="A1072" s="3"/>
      <c r="B1072" s="4"/>
      <c r="C1072" s="4"/>
      <c r="D1072" s="4"/>
      <c r="E1072" s="4"/>
      <c r="F1072" s="4"/>
      <c r="G1072" s="4"/>
      <c r="H1072" s="4"/>
      <c r="I1072" s="4"/>
    </row>
    <row r="1073" spans="1:9" s="5" customFormat="1">
      <c r="A1073" s="3"/>
      <c r="B1073" s="4"/>
      <c r="C1073" s="4"/>
      <c r="D1073" s="4"/>
      <c r="E1073" s="4"/>
      <c r="F1073" s="4"/>
      <c r="G1073" s="4"/>
      <c r="H1073" s="4"/>
      <c r="I1073" s="4"/>
    </row>
    <row r="1074" spans="1:9" s="5" customFormat="1">
      <c r="A1074" s="3"/>
      <c r="B1074" s="4"/>
      <c r="C1074" s="4"/>
      <c r="D1074" s="4"/>
      <c r="E1074" s="4"/>
      <c r="F1074" s="4"/>
      <c r="G1074" s="4"/>
      <c r="H1074" s="4"/>
      <c r="I1074" s="4"/>
    </row>
    <row r="1075" spans="1:9" s="5" customFormat="1">
      <c r="A1075" s="3"/>
      <c r="B1075" s="4"/>
      <c r="C1075" s="4"/>
      <c r="D1075" s="4"/>
      <c r="E1075" s="4"/>
      <c r="F1075" s="4"/>
      <c r="G1075" s="4"/>
      <c r="H1075" s="4"/>
      <c r="I1075" s="4"/>
    </row>
    <row r="1076" spans="1:9" s="5" customFormat="1">
      <c r="A1076" s="3"/>
      <c r="B1076" s="4"/>
      <c r="C1076" s="4"/>
      <c r="D1076" s="4"/>
      <c r="E1076" s="4"/>
      <c r="F1076" s="4"/>
      <c r="G1076" s="4"/>
      <c r="H1076" s="4"/>
      <c r="I1076" s="4"/>
    </row>
    <row r="1077" spans="1:9" s="5" customFormat="1">
      <c r="A1077" s="3"/>
      <c r="B1077" s="4"/>
      <c r="C1077" s="4"/>
      <c r="D1077" s="4"/>
      <c r="E1077" s="4"/>
      <c r="F1077" s="4"/>
      <c r="G1077" s="4"/>
      <c r="H1077" s="4"/>
      <c r="I1077" s="4"/>
    </row>
    <row r="1078" spans="1:9" s="5" customFormat="1">
      <c r="A1078" s="3"/>
      <c r="B1078" s="4"/>
      <c r="C1078" s="4"/>
      <c r="D1078" s="4"/>
      <c r="E1078" s="4"/>
      <c r="F1078" s="4"/>
      <c r="G1078" s="4"/>
      <c r="H1078" s="4"/>
      <c r="I1078" s="4"/>
    </row>
    <row r="1079" spans="1:9" s="5" customFormat="1">
      <c r="A1079" s="3"/>
      <c r="B1079" s="4"/>
      <c r="C1079" s="4"/>
      <c r="D1079" s="4"/>
      <c r="E1079" s="4"/>
      <c r="F1079" s="4"/>
      <c r="G1079" s="4"/>
      <c r="H1079" s="4"/>
      <c r="I1079" s="4"/>
    </row>
    <row r="1080" spans="1:9" s="5" customFormat="1">
      <c r="A1080" s="3"/>
      <c r="B1080" s="4"/>
      <c r="C1080" s="4"/>
      <c r="D1080" s="4"/>
      <c r="E1080" s="4"/>
      <c r="F1080" s="4"/>
      <c r="G1080" s="4"/>
      <c r="H1080" s="4"/>
      <c r="I1080" s="4"/>
    </row>
    <row r="1081" spans="1:9" s="5" customFormat="1">
      <c r="A1081" s="3"/>
      <c r="B1081" s="4"/>
      <c r="C1081" s="4"/>
      <c r="D1081" s="4"/>
      <c r="E1081" s="4"/>
      <c r="F1081" s="4"/>
      <c r="G1081" s="4"/>
      <c r="H1081" s="4"/>
      <c r="I1081" s="4"/>
    </row>
    <row r="1082" spans="1:9" s="5" customFormat="1">
      <c r="A1082" s="3"/>
      <c r="B1082" s="4"/>
      <c r="C1082" s="4"/>
      <c r="D1082" s="4"/>
      <c r="E1082" s="4"/>
      <c r="F1082" s="4"/>
      <c r="G1082" s="4"/>
      <c r="H1082" s="4"/>
      <c r="I1082" s="4"/>
    </row>
    <row r="1083" spans="1:9" s="5" customFormat="1">
      <c r="A1083" s="3"/>
      <c r="B1083" s="4"/>
      <c r="C1083" s="4"/>
      <c r="D1083" s="4"/>
      <c r="E1083" s="4"/>
      <c r="F1083" s="4"/>
      <c r="G1083" s="4"/>
      <c r="H1083" s="4"/>
      <c r="I1083" s="4"/>
    </row>
    <row r="1084" spans="1:9" s="5" customFormat="1">
      <c r="A1084" s="3"/>
      <c r="B1084" s="4"/>
      <c r="C1084" s="4"/>
      <c r="D1084" s="4"/>
      <c r="E1084" s="4"/>
      <c r="F1084" s="4"/>
      <c r="G1084" s="4"/>
      <c r="H1084" s="4"/>
      <c r="I1084" s="4"/>
    </row>
    <row r="1085" spans="1:9" s="5" customFormat="1">
      <c r="A1085" s="3"/>
      <c r="B1085" s="4"/>
      <c r="C1085" s="4"/>
      <c r="D1085" s="4"/>
      <c r="E1085" s="4"/>
      <c r="F1085" s="4"/>
      <c r="G1085" s="4"/>
      <c r="H1085" s="4"/>
      <c r="I1085" s="4"/>
    </row>
    <row r="1086" spans="1:9" s="5" customFormat="1">
      <c r="A1086" s="3"/>
      <c r="B1086" s="4"/>
      <c r="C1086" s="4"/>
      <c r="D1086" s="4"/>
      <c r="E1086" s="4"/>
      <c r="F1086" s="4"/>
      <c r="G1086" s="4"/>
      <c r="H1086" s="4"/>
      <c r="I1086" s="4"/>
    </row>
    <row r="1087" spans="1:9" s="5" customFormat="1">
      <c r="A1087" s="3"/>
      <c r="B1087" s="4"/>
      <c r="C1087" s="4"/>
      <c r="D1087" s="4"/>
      <c r="E1087" s="4"/>
      <c r="F1087" s="4"/>
      <c r="G1087" s="4"/>
      <c r="H1087" s="4"/>
      <c r="I1087" s="4"/>
    </row>
    <row r="1088" spans="1:9" s="5" customFormat="1">
      <c r="A1088" s="3"/>
      <c r="B1088" s="4"/>
      <c r="C1088" s="4"/>
      <c r="D1088" s="4"/>
      <c r="E1088" s="4"/>
      <c r="F1088" s="4"/>
      <c r="G1088" s="4"/>
      <c r="H1088" s="4"/>
      <c r="I1088" s="4"/>
    </row>
    <row r="1089" spans="1:9" s="5" customFormat="1">
      <c r="A1089" s="3"/>
      <c r="B1089" s="4"/>
      <c r="C1089" s="4"/>
      <c r="D1089" s="4"/>
      <c r="E1089" s="4"/>
      <c r="F1089" s="4"/>
      <c r="G1089" s="4"/>
      <c r="H1089" s="4"/>
      <c r="I1089" s="4"/>
    </row>
    <row r="1090" spans="1:9" s="5" customFormat="1">
      <c r="A1090" s="3"/>
      <c r="B1090" s="4"/>
      <c r="C1090" s="4"/>
      <c r="D1090" s="4"/>
      <c r="E1090" s="4"/>
      <c r="F1090" s="4"/>
      <c r="G1090" s="4"/>
      <c r="H1090" s="4"/>
      <c r="I1090" s="4"/>
    </row>
    <row r="1091" spans="1:9" s="5" customFormat="1">
      <c r="A1091" s="3"/>
      <c r="B1091" s="4"/>
      <c r="C1091" s="4"/>
      <c r="D1091" s="4"/>
      <c r="E1091" s="4"/>
      <c r="F1091" s="4"/>
      <c r="G1091" s="4"/>
      <c r="H1091" s="4"/>
      <c r="I1091" s="4"/>
    </row>
    <row r="1092" spans="1:9" s="5" customFormat="1">
      <c r="A1092" s="3"/>
      <c r="B1092" s="4"/>
      <c r="C1092" s="4"/>
      <c r="D1092" s="4"/>
      <c r="E1092" s="4"/>
      <c r="F1092" s="4"/>
      <c r="G1092" s="4"/>
      <c r="H1092" s="4"/>
      <c r="I1092" s="4"/>
    </row>
    <row r="1093" spans="1:9" s="5" customFormat="1">
      <c r="A1093" s="3"/>
      <c r="B1093" s="4"/>
      <c r="C1093" s="4"/>
      <c r="D1093" s="4"/>
      <c r="E1093" s="4"/>
      <c r="F1093" s="4"/>
      <c r="G1093" s="4"/>
      <c r="H1093" s="4"/>
      <c r="I1093" s="4"/>
    </row>
    <row r="1094" spans="1:9" s="5" customFormat="1">
      <c r="A1094" s="3"/>
      <c r="B1094" s="4"/>
      <c r="C1094" s="4"/>
      <c r="D1094" s="4"/>
      <c r="E1094" s="4"/>
      <c r="F1094" s="4"/>
      <c r="G1094" s="4"/>
      <c r="H1094" s="4"/>
      <c r="I1094" s="4"/>
    </row>
    <row r="1095" spans="1:9" s="5" customFormat="1">
      <c r="A1095" s="3"/>
      <c r="B1095" s="4"/>
      <c r="C1095" s="4"/>
      <c r="D1095" s="4"/>
      <c r="E1095" s="4"/>
      <c r="F1095" s="4"/>
      <c r="G1095" s="4"/>
      <c r="H1095" s="4"/>
      <c r="I1095" s="4"/>
    </row>
    <row r="1096" spans="1:9" s="5" customFormat="1">
      <c r="A1096" s="3"/>
      <c r="B1096" s="4"/>
      <c r="C1096" s="4"/>
      <c r="D1096" s="4"/>
      <c r="E1096" s="4"/>
      <c r="F1096" s="4"/>
      <c r="G1096" s="4"/>
      <c r="H1096" s="4"/>
      <c r="I1096" s="4"/>
    </row>
    <row r="1097" spans="1:9" s="5" customFormat="1">
      <c r="A1097" s="3"/>
      <c r="B1097" s="4"/>
      <c r="C1097" s="4"/>
      <c r="D1097" s="4"/>
      <c r="E1097" s="4"/>
      <c r="F1097" s="4"/>
      <c r="G1097" s="4"/>
      <c r="H1097" s="4"/>
      <c r="I1097" s="4"/>
    </row>
    <row r="1098" spans="1:9" s="5" customFormat="1">
      <c r="A1098" s="3"/>
      <c r="B1098" s="4"/>
      <c r="C1098" s="4"/>
      <c r="D1098" s="4"/>
      <c r="E1098" s="4"/>
      <c r="F1098" s="4"/>
      <c r="G1098" s="4"/>
      <c r="H1098" s="4"/>
      <c r="I1098" s="4"/>
    </row>
    <row r="1099" spans="1:9" s="5" customFormat="1">
      <c r="A1099" s="3"/>
      <c r="B1099" s="4"/>
      <c r="C1099" s="4"/>
      <c r="D1099" s="4"/>
      <c r="E1099" s="4"/>
      <c r="F1099" s="4"/>
      <c r="G1099" s="4"/>
      <c r="H1099" s="4"/>
      <c r="I1099" s="4"/>
    </row>
    <row r="1100" spans="1:9" s="5" customFormat="1">
      <c r="A1100" s="3"/>
      <c r="B1100" s="4"/>
      <c r="C1100" s="4"/>
      <c r="D1100" s="4"/>
      <c r="E1100" s="4"/>
      <c r="F1100" s="4"/>
      <c r="G1100" s="4"/>
      <c r="H1100" s="4"/>
      <c r="I1100" s="4"/>
    </row>
    <row r="1101" spans="1:9" s="5" customFormat="1">
      <c r="A1101" s="3"/>
      <c r="B1101" s="4"/>
      <c r="C1101" s="4"/>
      <c r="D1101" s="4"/>
      <c r="E1101" s="4"/>
      <c r="F1101" s="4"/>
      <c r="G1101" s="4"/>
      <c r="H1101" s="4"/>
      <c r="I1101" s="4"/>
    </row>
    <row r="1102" spans="1:9" s="5" customFormat="1">
      <c r="A1102" s="3"/>
      <c r="B1102" s="4"/>
      <c r="C1102" s="4"/>
      <c r="D1102" s="4"/>
      <c r="E1102" s="4"/>
      <c r="F1102" s="4"/>
      <c r="G1102" s="4"/>
      <c r="H1102" s="4"/>
      <c r="I1102" s="4"/>
    </row>
    <row r="1103" spans="1:9" s="5" customFormat="1">
      <c r="A1103" s="3"/>
      <c r="B1103" s="4"/>
      <c r="C1103" s="4"/>
      <c r="D1103" s="4"/>
      <c r="E1103" s="4"/>
      <c r="F1103" s="4"/>
      <c r="G1103" s="4"/>
      <c r="H1103" s="4"/>
      <c r="I1103" s="4"/>
    </row>
    <row r="1104" spans="1:9" s="5" customFormat="1">
      <c r="A1104" s="3"/>
      <c r="B1104" s="4"/>
      <c r="C1104" s="4"/>
      <c r="D1104" s="4"/>
      <c r="E1104" s="4"/>
      <c r="F1104" s="4"/>
      <c r="G1104" s="4"/>
      <c r="H1104" s="4"/>
      <c r="I1104" s="4"/>
    </row>
    <row r="1105" spans="1:9" s="5" customFormat="1">
      <c r="A1105" s="3"/>
      <c r="B1105" s="4"/>
      <c r="C1105" s="4"/>
      <c r="D1105" s="4"/>
      <c r="E1105" s="4"/>
      <c r="F1105" s="4"/>
      <c r="G1105" s="4"/>
      <c r="H1105" s="4"/>
      <c r="I1105" s="4"/>
    </row>
    <row r="1106" spans="1:9" s="5" customFormat="1">
      <c r="A1106" s="3"/>
      <c r="B1106" s="4"/>
      <c r="C1106" s="4"/>
      <c r="D1106" s="4"/>
      <c r="E1106" s="4"/>
      <c r="F1106" s="4"/>
      <c r="G1106" s="4"/>
      <c r="H1106" s="4"/>
      <c r="I1106" s="4"/>
    </row>
    <row r="1107" spans="1:9" s="5" customFormat="1">
      <c r="A1107" s="3"/>
      <c r="B1107" s="4"/>
      <c r="C1107" s="4"/>
      <c r="D1107" s="4"/>
      <c r="E1107" s="4"/>
      <c r="F1107" s="4"/>
      <c r="G1107" s="4"/>
      <c r="H1107" s="4"/>
      <c r="I1107" s="4"/>
    </row>
    <row r="1108" spans="1:9" s="5" customFormat="1">
      <c r="A1108" s="3"/>
      <c r="B1108" s="4"/>
      <c r="C1108" s="4"/>
      <c r="D1108" s="4"/>
      <c r="E1108" s="4"/>
      <c r="F1108" s="4"/>
      <c r="G1108" s="4"/>
      <c r="H1108" s="4"/>
      <c r="I1108" s="4"/>
    </row>
    <row r="1109" spans="1:9" s="5" customFormat="1">
      <c r="A1109" s="3"/>
      <c r="B1109" s="4"/>
      <c r="C1109" s="4"/>
      <c r="D1109" s="4"/>
      <c r="E1109" s="4"/>
      <c r="F1109" s="4"/>
      <c r="G1109" s="4"/>
      <c r="H1109" s="4"/>
      <c r="I1109" s="4"/>
    </row>
    <row r="1110" spans="1:9" s="5" customFormat="1">
      <c r="A1110" s="3"/>
      <c r="B1110" s="4"/>
      <c r="C1110" s="4"/>
      <c r="D1110" s="4"/>
      <c r="E1110" s="4"/>
      <c r="F1110" s="4"/>
      <c r="G1110" s="4"/>
      <c r="H1110" s="4"/>
      <c r="I1110" s="4"/>
    </row>
    <row r="1111" spans="1:9" s="5" customFormat="1">
      <c r="A1111" s="3"/>
      <c r="B1111" s="4"/>
      <c r="C1111" s="4"/>
      <c r="D1111" s="4"/>
      <c r="E1111" s="4"/>
      <c r="F1111" s="4"/>
      <c r="G1111" s="4"/>
      <c r="H1111" s="4"/>
      <c r="I1111" s="4"/>
    </row>
    <row r="1112" spans="1:9" s="5" customFormat="1">
      <c r="A1112" s="3"/>
      <c r="B1112" s="4"/>
      <c r="C1112" s="4"/>
      <c r="D1112" s="4"/>
      <c r="E1112" s="4"/>
      <c r="F1112" s="4"/>
      <c r="G1112" s="4"/>
      <c r="H1112" s="4"/>
      <c r="I1112" s="4"/>
    </row>
    <row r="1113" spans="1:9" s="5" customFormat="1">
      <c r="A1113" s="3"/>
      <c r="B1113" s="4"/>
      <c r="C1113" s="4"/>
      <c r="D1113" s="4"/>
      <c r="E1113" s="4"/>
      <c r="F1113" s="4"/>
      <c r="G1113" s="4"/>
      <c r="H1113" s="4"/>
      <c r="I1113" s="4"/>
    </row>
    <row r="1114" spans="1:9" s="5" customFormat="1">
      <c r="A1114" s="3"/>
      <c r="B1114" s="4"/>
      <c r="C1114" s="4"/>
      <c r="D1114" s="4"/>
      <c r="E1114" s="4"/>
      <c r="F1114" s="4"/>
      <c r="G1114" s="4"/>
      <c r="H1114" s="4"/>
      <c r="I1114" s="4"/>
    </row>
    <row r="1115" spans="1:9" s="5" customFormat="1">
      <c r="A1115" s="3"/>
      <c r="B1115" s="4"/>
      <c r="C1115" s="4"/>
      <c r="D1115" s="4"/>
      <c r="E1115" s="4"/>
      <c r="F1115" s="4"/>
      <c r="G1115" s="4"/>
      <c r="H1115" s="4"/>
      <c r="I1115" s="4"/>
    </row>
    <row r="1116" spans="1:9" s="5" customFormat="1">
      <c r="A1116" s="3"/>
      <c r="B1116" s="4"/>
      <c r="C1116" s="4"/>
      <c r="D1116" s="4"/>
      <c r="E1116" s="4"/>
      <c r="F1116" s="4"/>
      <c r="G1116" s="4"/>
      <c r="H1116" s="4"/>
      <c r="I1116" s="4"/>
    </row>
    <row r="1117" spans="1:9" s="5" customFormat="1">
      <c r="A1117" s="3"/>
      <c r="B1117" s="4"/>
      <c r="C1117" s="4"/>
      <c r="D1117" s="4"/>
      <c r="E1117" s="4"/>
      <c r="F1117" s="4"/>
      <c r="G1117" s="4"/>
      <c r="H1117" s="4"/>
      <c r="I1117" s="4"/>
    </row>
    <row r="1118" spans="1:9" s="5" customFormat="1">
      <c r="A1118" s="3"/>
      <c r="B1118" s="4"/>
      <c r="C1118" s="4"/>
      <c r="D1118" s="4"/>
      <c r="E1118" s="4"/>
      <c r="F1118" s="4"/>
      <c r="G1118" s="4"/>
      <c r="H1118" s="4"/>
      <c r="I1118" s="4"/>
    </row>
    <row r="1119" spans="1:9" s="5" customFormat="1">
      <c r="A1119" s="3"/>
      <c r="B1119" s="4"/>
      <c r="C1119" s="4"/>
      <c r="D1119" s="4"/>
      <c r="E1119" s="4"/>
      <c r="F1119" s="4"/>
      <c r="G1119" s="4"/>
      <c r="H1119" s="4"/>
      <c r="I1119" s="4"/>
    </row>
    <row r="1120" spans="1:9" s="5" customFormat="1">
      <c r="A1120" s="3"/>
      <c r="B1120" s="4"/>
      <c r="C1120" s="4"/>
      <c r="D1120" s="4"/>
      <c r="E1120" s="4"/>
      <c r="F1120" s="4"/>
      <c r="G1120" s="4"/>
      <c r="H1120" s="4"/>
      <c r="I1120" s="4"/>
    </row>
    <row r="1121" spans="1:9" s="5" customFormat="1">
      <c r="A1121" s="3"/>
      <c r="B1121" s="4"/>
      <c r="C1121" s="4"/>
      <c r="D1121" s="4"/>
      <c r="E1121" s="4"/>
      <c r="F1121" s="4"/>
      <c r="G1121" s="4"/>
      <c r="H1121" s="4"/>
      <c r="I1121" s="4"/>
    </row>
    <row r="1122" spans="1:9" s="5" customFormat="1">
      <c r="A1122" s="3"/>
      <c r="B1122" s="4"/>
      <c r="C1122" s="4"/>
      <c r="D1122" s="4"/>
      <c r="E1122" s="4"/>
      <c r="F1122" s="4"/>
      <c r="G1122" s="4"/>
      <c r="H1122" s="4"/>
      <c r="I1122" s="4"/>
    </row>
    <row r="1123" spans="1:9" s="5" customFormat="1">
      <c r="A1123" s="3"/>
      <c r="B1123" s="4"/>
      <c r="C1123" s="4"/>
      <c r="D1123" s="4"/>
      <c r="E1123" s="4"/>
      <c r="F1123" s="4"/>
      <c r="G1123" s="4"/>
      <c r="H1123" s="4"/>
      <c r="I1123" s="4"/>
    </row>
    <row r="1124" spans="1:9" s="5" customFormat="1">
      <c r="A1124" s="3"/>
      <c r="B1124" s="4"/>
      <c r="C1124" s="4"/>
      <c r="D1124" s="4"/>
      <c r="E1124" s="4"/>
      <c r="F1124" s="4"/>
      <c r="G1124" s="4"/>
      <c r="H1124" s="4"/>
      <c r="I1124" s="4"/>
    </row>
    <row r="1125" spans="1:9" s="5" customFormat="1">
      <c r="A1125" s="3"/>
      <c r="B1125" s="4"/>
      <c r="C1125" s="4"/>
      <c r="D1125" s="4"/>
      <c r="E1125" s="4"/>
      <c r="F1125" s="4"/>
      <c r="G1125" s="4"/>
      <c r="H1125" s="4"/>
      <c r="I1125" s="4"/>
    </row>
    <row r="1126" spans="1:9" s="5" customFormat="1">
      <c r="A1126" s="3"/>
      <c r="B1126" s="4"/>
      <c r="C1126" s="4"/>
      <c r="D1126" s="4"/>
      <c r="E1126" s="4"/>
      <c r="F1126" s="4"/>
      <c r="G1126" s="4"/>
      <c r="H1126" s="4"/>
      <c r="I1126" s="4"/>
    </row>
    <row r="1127" spans="1:9" s="5" customFormat="1">
      <c r="A1127" s="3"/>
      <c r="B1127" s="4"/>
      <c r="C1127" s="4"/>
      <c r="D1127" s="4"/>
      <c r="E1127" s="4"/>
      <c r="F1127" s="4"/>
      <c r="G1127" s="4"/>
      <c r="H1127" s="4"/>
      <c r="I1127" s="4"/>
    </row>
    <row r="1128" spans="1:9" s="5" customFormat="1">
      <c r="A1128" s="3"/>
      <c r="B1128" s="4"/>
      <c r="C1128" s="4"/>
      <c r="D1128" s="4"/>
      <c r="E1128" s="4"/>
      <c r="F1128" s="4"/>
      <c r="G1128" s="4"/>
      <c r="H1128" s="4"/>
      <c r="I1128" s="4"/>
    </row>
    <row r="1129" spans="1:9" s="5" customFormat="1">
      <c r="A1129" s="3"/>
      <c r="B1129" s="4"/>
      <c r="C1129" s="4"/>
      <c r="D1129" s="4"/>
      <c r="E1129" s="4"/>
      <c r="F1129" s="4"/>
      <c r="G1129" s="4"/>
      <c r="H1129" s="4"/>
      <c r="I1129" s="4"/>
    </row>
    <row r="1130" spans="1:9" s="5" customFormat="1">
      <c r="A1130" s="3"/>
      <c r="B1130" s="4"/>
      <c r="C1130" s="4"/>
      <c r="D1130" s="4"/>
      <c r="E1130" s="4"/>
      <c r="F1130" s="4"/>
      <c r="G1130" s="4"/>
      <c r="H1130" s="4"/>
      <c r="I1130" s="4"/>
    </row>
    <row r="1131" spans="1:9" s="5" customFormat="1">
      <c r="A1131" s="3"/>
      <c r="B1131" s="4"/>
      <c r="C1131" s="4"/>
      <c r="D1131" s="4"/>
      <c r="E1131" s="4"/>
      <c r="F1131" s="4"/>
      <c r="G1131" s="4"/>
      <c r="H1131" s="4"/>
      <c r="I1131" s="4"/>
    </row>
    <row r="1132" spans="1:9" s="5" customFormat="1">
      <c r="A1132" s="3"/>
      <c r="B1132" s="4"/>
      <c r="C1132" s="4"/>
      <c r="D1132" s="4"/>
      <c r="E1132" s="4"/>
      <c r="F1132" s="4"/>
      <c r="G1132" s="4"/>
      <c r="H1132" s="4"/>
      <c r="I1132" s="4"/>
    </row>
    <row r="1133" spans="1:9" s="5" customFormat="1">
      <c r="A1133" s="3"/>
      <c r="B1133" s="4"/>
      <c r="C1133" s="4"/>
      <c r="D1133" s="4"/>
      <c r="E1133" s="4"/>
      <c r="F1133" s="4"/>
      <c r="G1133" s="4"/>
      <c r="H1133" s="4"/>
      <c r="I1133" s="4"/>
    </row>
    <row r="1134" spans="1:9" s="5" customFormat="1">
      <c r="A1134" s="3"/>
      <c r="B1134" s="4"/>
      <c r="C1134" s="4"/>
      <c r="D1134" s="4"/>
      <c r="E1134" s="4"/>
      <c r="F1134" s="4"/>
      <c r="G1134" s="4"/>
      <c r="H1134" s="4"/>
      <c r="I1134" s="4"/>
    </row>
    <row r="1135" spans="1:9" s="5" customFormat="1">
      <c r="A1135" s="3"/>
      <c r="B1135" s="4"/>
      <c r="C1135" s="4"/>
      <c r="D1135" s="4"/>
      <c r="E1135" s="4"/>
      <c r="F1135" s="4"/>
      <c r="G1135" s="4"/>
      <c r="H1135" s="4"/>
      <c r="I1135" s="4"/>
    </row>
    <row r="1136" spans="1:9" s="5" customFormat="1">
      <c r="A1136" s="3"/>
      <c r="B1136" s="4"/>
      <c r="C1136" s="4"/>
      <c r="D1136" s="4"/>
      <c r="E1136" s="4"/>
      <c r="F1136" s="4"/>
      <c r="G1136" s="4"/>
      <c r="H1136" s="4"/>
      <c r="I1136" s="4"/>
    </row>
    <row r="1137" spans="1:9" s="5" customFormat="1">
      <c r="A1137" s="3"/>
      <c r="B1137" s="4"/>
      <c r="C1137" s="4"/>
      <c r="D1137" s="4"/>
      <c r="E1137" s="4"/>
      <c r="F1137" s="4"/>
      <c r="G1137" s="4"/>
      <c r="H1137" s="4"/>
      <c r="I1137" s="4"/>
    </row>
    <row r="1138" spans="1:9" s="5" customFormat="1">
      <c r="A1138" s="3"/>
      <c r="B1138" s="4"/>
      <c r="C1138" s="4"/>
      <c r="D1138" s="4"/>
      <c r="E1138" s="4"/>
      <c r="F1138" s="4"/>
      <c r="G1138" s="4"/>
      <c r="H1138" s="4"/>
      <c r="I1138" s="4"/>
    </row>
    <row r="1139" spans="1:9" s="5" customFormat="1">
      <c r="A1139" s="3"/>
      <c r="B1139" s="4"/>
      <c r="C1139" s="4"/>
      <c r="D1139" s="4"/>
      <c r="E1139" s="4"/>
      <c r="F1139" s="4"/>
      <c r="G1139" s="4"/>
      <c r="H1139" s="4"/>
      <c r="I1139" s="4"/>
    </row>
    <row r="1140" spans="1:9" s="5" customFormat="1">
      <c r="A1140" s="3"/>
      <c r="B1140" s="4"/>
      <c r="C1140" s="4"/>
      <c r="D1140" s="4"/>
      <c r="E1140" s="4"/>
      <c r="F1140" s="4"/>
      <c r="G1140" s="4"/>
      <c r="H1140" s="4"/>
      <c r="I1140" s="4"/>
    </row>
    <row r="1141" spans="1:9" s="5" customFormat="1">
      <c r="A1141" s="3"/>
      <c r="B1141" s="4"/>
      <c r="C1141" s="4"/>
      <c r="D1141" s="4"/>
      <c r="E1141" s="4"/>
      <c r="F1141" s="4"/>
      <c r="G1141" s="4"/>
      <c r="H1141" s="4"/>
      <c r="I1141" s="4"/>
    </row>
    <row r="1142" spans="1:9" s="5" customFormat="1">
      <c r="A1142" s="3"/>
      <c r="B1142" s="4"/>
      <c r="C1142" s="4"/>
      <c r="D1142" s="4"/>
      <c r="E1142" s="4"/>
      <c r="F1142" s="4"/>
      <c r="G1142" s="4"/>
      <c r="H1142" s="4"/>
      <c r="I1142" s="4"/>
    </row>
    <row r="1143" spans="1:9" s="5" customFormat="1">
      <c r="A1143" s="3"/>
      <c r="B1143" s="4"/>
      <c r="C1143" s="4"/>
      <c r="D1143" s="4"/>
      <c r="E1143" s="4"/>
      <c r="F1143" s="4"/>
      <c r="G1143" s="4"/>
      <c r="H1143" s="4"/>
      <c r="I1143" s="4"/>
    </row>
    <row r="1144" spans="1:9" s="5" customFormat="1">
      <c r="A1144" s="3"/>
      <c r="B1144" s="4"/>
      <c r="C1144" s="4"/>
      <c r="D1144" s="4"/>
      <c r="E1144" s="4"/>
      <c r="F1144" s="4"/>
      <c r="G1144" s="4"/>
      <c r="H1144" s="4"/>
      <c r="I1144" s="4"/>
    </row>
    <row r="1145" spans="1:9" s="5" customFormat="1">
      <c r="A1145" s="3"/>
      <c r="B1145" s="4"/>
      <c r="C1145" s="4"/>
      <c r="D1145" s="4"/>
      <c r="E1145" s="4"/>
      <c r="F1145" s="4"/>
      <c r="G1145" s="4"/>
      <c r="H1145" s="4"/>
      <c r="I1145" s="4"/>
    </row>
    <row r="1146" spans="1:9" s="5" customFormat="1">
      <c r="A1146" s="3"/>
      <c r="B1146" s="4"/>
      <c r="C1146" s="4"/>
      <c r="D1146" s="4"/>
      <c r="E1146" s="4"/>
      <c r="F1146" s="4"/>
      <c r="G1146" s="4"/>
      <c r="H1146" s="4"/>
      <c r="I1146" s="4"/>
    </row>
    <row r="1147" spans="1:9" s="5" customFormat="1">
      <c r="A1147" s="3"/>
      <c r="B1147" s="4"/>
      <c r="C1147" s="4"/>
      <c r="D1147" s="4"/>
      <c r="E1147" s="4"/>
      <c r="F1147" s="4"/>
      <c r="G1147" s="4"/>
      <c r="H1147" s="4"/>
      <c r="I1147" s="4"/>
    </row>
    <row r="1148" spans="1:9" s="5" customFormat="1">
      <c r="A1148" s="3"/>
      <c r="B1148" s="4"/>
      <c r="C1148" s="4"/>
      <c r="D1148" s="4"/>
      <c r="E1148" s="4"/>
      <c r="F1148" s="4"/>
      <c r="G1148" s="4"/>
      <c r="H1148" s="4"/>
      <c r="I1148" s="4"/>
    </row>
    <row r="1149" spans="1:9" s="5" customFormat="1">
      <c r="A1149" s="3"/>
      <c r="B1149" s="4"/>
      <c r="C1149" s="4"/>
      <c r="D1149" s="4"/>
      <c r="E1149" s="4"/>
      <c r="F1149" s="4"/>
      <c r="G1149" s="4"/>
      <c r="H1149" s="4"/>
      <c r="I1149" s="4"/>
    </row>
    <row r="1150" spans="1:9" s="5" customFormat="1">
      <c r="A1150" s="3"/>
      <c r="B1150" s="4"/>
      <c r="C1150" s="4"/>
      <c r="D1150" s="4"/>
      <c r="E1150" s="4"/>
      <c r="F1150" s="4"/>
      <c r="G1150" s="4"/>
      <c r="H1150" s="4"/>
      <c r="I1150" s="4"/>
    </row>
    <row r="1151" spans="1:9" s="5" customFormat="1">
      <c r="A1151" s="3"/>
      <c r="B1151" s="4"/>
      <c r="C1151" s="4"/>
      <c r="D1151" s="4"/>
      <c r="E1151" s="4"/>
      <c r="F1151" s="4"/>
      <c r="G1151" s="4"/>
      <c r="H1151" s="4"/>
      <c r="I1151" s="4"/>
    </row>
    <row r="1152" spans="1:9" s="5" customFormat="1">
      <c r="A1152" s="3"/>
      <c r="B1152" s="4"/>
      <c r="C1152" s="4"/>
      <c r="D1152" s="4"/>
      <c r="E1152" s="4"/>
      <c r="F1152" s="4"/>
      <c r="G1152" s="4"/>
      <c r="H1152" s="4"/>
      <c r="I1152" s="4"/>
    </row>
    <row r="1153" spans="1:9" s="5" customFormat="1">
      <c r="A1153" s="3"/>
      <c r="B1153" s="4"/>
      <c r="C1153" s="4"/>
      <c r="D1153" s="4"/>
      <c r="E1153" s="4"/>
      <c r="F1153" s="4"/>
      <c r="G1153" s="4"/>
      <c r="H1153" s="4"/>
      <c r="I1153" s="4"/>
    </row>
    <row r="1154" spans="1:9" s="5" customFormat="1">
      <c r="A1154" s="3"/>
      <c r="B1154" s="4"/>
      <c r="C1154" s="4"/>
      <c r="D1154" s="4"/>
      <c r="E1154" s="4"/>
      <c r="F1154" s="4"/>
      <c r="G1154" s="4"/>
      <c r="H1154" s="4"/>
      <c r="I1154" s="4"/>
    </row>
    <row r="1155" spans="1:9" s="5" customFormat="1">
      <c r="A1155" s="3"/>
      <c r="B1155" s="4"/>
      <c r="C1155" s="4"/>
      <c r="D1155" s="4"/>
      <c r="E1155" s="4"/>
      <c r="F1155" s="4"/>
      <c r="G1155" s="4"/>
      <c r="H1155" s="4"/>
      <c r="I1155" s="4"/>
    </row>
    <row r="1156" spans="1:9" s="5" customFormat="1">
      <c r="A1156" s="3"/>
      <c r="B1156" s="4"/>
      <c r="C1156" s="4"/>
      <c r="D1156" s="4"/>
      <c r="E1156" s="4"/>
      <c r="F1156" s="4"/>
      <c r="G1156" s="4"/>
      <c r="H1156" s="4"/>
      <c r="I1156" s="4"/>
    </row>
    <row r="1157" spans="1:9" s="5" customFormat="1">
      <c r="A1157" s="3"/>
      <c r="B1157" s="4"/>
      <c r="C1157" s="4"/>
      <c r="D1157" s="4"/>
      <c r="E1157" s="4"/>
      <c r="F1157" s="4"/>
      <c r="G1157" s="4"/>
      <c r="H1157" s="4"/>
      <c r="I1157" s="4"/>
    </row>
    <row r="1158" spans="1:9" s="5" customFormat="1">
      <c r="A1158" s="3"/>
      <c r="B1158" s="4"/>
      <c r="C1158" s="4"/>
      <c r="D1158" s="4"/>
      <c r="E1158" s="4"/>
      <c r="F1158" s="4"/>
      <c r="G1158" s="4"/>
      <c r="H1158" s="4"/>
      <c r="I1158" s="4"/>
    </row>
    <row r="1159" spans="1:9" s="5" customFormat="1">
      <c r="A1159" s="3"/>
      <c r="B1159" s="4"/>
      <c r="C1159" s="4"/>
      <c r="D1159" s="4"/>
      <c r="E1159" s="4"/>
      <c r="F1159" s="4"/>
      <c r="G1159" s="4"/>
      <c r="H1159" s="4"/>
      <c r="I1159" s="4"/>
    </row>
    <row r="1160" spans="1:9" s="5" customFormat="1">
      <c r="A1160" s="3"/>
      <c r="B1160" s="4"/>
      <c r="C1160" s="4"/>
      <c r="D1160" s="4"/>
      <c r="E1160" s="4"/>
      <c r="F1160" s="4"/>
      <c r="G1160" s="4"/>
      <c r="H1160" s="4"/>
      <c r="I1160" s="4"/>
    </row>
    <row r="1161" spans="1:9" s="5" customFormat="1">
      <c r="A1161" s="3"/>
      <c r="B1161" s="4"/>
      <c r="C1161" s="4"/>
      <c r="D1161" s="4"/>
      <c r="E1161" s="4"/>
      <c r="F1161" s="4"/>
      <c r="G1161" s="4"/>
      <c r="H1161" s="4"/>
      <c r="I1161" s="4"/>
    </row>
    <row r="1162" spans="1:9" s="5" customFormat="1">
      <c r="A1162" s="3"/>
      <c r="B1162" s="4"/>
      <c r="C1162" s="4"/>
      <c r="D1162" s="4"/>
      <c r="E1162" s="4"/>
      <c r="F1162" s="4"/>
      <c r="G1162" s="4"/>
      <c r="H1162" s="4"/>
      <c r="I1162" s="4"/>
    </row>
    <row r="1163" spans="1:9" s="5" customFormat="1">
      <c r="A1163" s="3"/>
      <c r="B1163" s="4"/>
      <c r="C1163" s="4"/>
      <c r="D1163" s="4"/>
      <c r="E1163" s="4"/>
      <c r="F1163" s="4"/>
      <c r="G1163" s="4"/>
      <c r="H1163" s="4"/>
      <c r="I1163" s="4"/>
    </row>
    <row r="1164" spans="1:9" s="5" customFormat="1">
      <c r="A1164" s="3"/>
      <c r="B1164" s="4"/>
      <c r="C1164" s="4"/>
      <c r="D1164" s="4"/>
      <c r="E1164" s="4"/>
      <c r="F1164" s="4"/>
      <c r="G1164" s="4"/>
      <c r="H1164" s="4"/>
      <c r="I1164" s="4"/>
    </row>
    <row r="1165" spans="1:9" s="5" customFormat="1">
      <c r="A1165" s="3"/>
      <c r="B1165" s="4"/>
      <c r="C1165" s="4"/>
      <c r="D1165" s="4"/>
      <c r="E1165" s="4"/>
      <c r="F1165" s="4"/>
      <c r="G1165" s="4"/>
      <c r="H1165" s="4"/>
      <c r="I1165" s="4"/>
    </row>
    <row r="1166" spans="1:9" s="5" customFormat="1">
      <c r="A1166" s="3"/>
      <c r="B1166" s="4"/>
      <c r="C1166" s="4"/>
      <c r="D1166" s="4"/>
      <c r="E1166" s="4"/>
      <c r="F1166" s="4"/>
      <c r="G1166" s="4"/>
      <c r="H1166" s="4"/>
      <c r="I1166" s="4"/>
    </row>
    <row r="1167" spans="1:9" s="5" customFormat="1">
      <c r="A1167" s="3"/>
      <c r="B1167" s="4"/>
      <c r="C1167" s="4"/>
      <c r="D1167" s="4"/>
      <c r="E1167" s="4"/>
      <c r="F1167" s="4"/>
      <c r="G1167" s="4"/>
      <c r="H1167" s="4"/>
      <c r="I1167" s="4"/>
    </row>
    <row r="1168" spans="1:9" s="5" customFormat="1">
      <c r="A1168" s="3"/>
      <c r="B1168" s="4"/>
      <c r="C1168" s="4"/>
      <c r="D1168" s="4"/>
      <c r="E1168" s="4"/>
      <c r="F1168" s="4"/>
      <c r="G1168" s="4"/>
      <c r="H1168" s="4"/>
      <c r="I1168" s="4"/>
    </row>
    <row r="1169" spans="1:9" s="5" customFormat="1">
      <c r="A1169" s="3"/>
      <c r="B1169" s="4"/>
      <c r="C1169" s="4"/>
      <c r="D1169" s="4"/>
      <c r="E1169" s="4"/>
      <c r="F1169" s="4"/>
      <c r="G1169" s="4"/>
      <c r="H1169" s="4"/>
      <c r="I1169" s="4"/>
    </row>
    <row r="1170" spans="1:9" s="5" customFormat="1">
      <c r="A1170" s="3"/>
      <c r="B1170" s="4"/>
      <c r="C1170" s="4"/>
      <c r="D1170" s="4"/>
      <c r="E1170" s="4"/>
      <c r="F1170" s="4"/>
      <c r="G1170" s="4"/>
      <c r="H1170" s="4"/>
      <c r="I1170" s="4"/>
    </row>
    <row r="1171" spans="1:9" s="5" customFormat="1">
      <c r="A1171" s="3"/>
      <c r="B1171" s="4"/>
      <c r="C1171" s="4"/>
      <c r="D1171" s="4"/>
      <c r="E1171" s="4"/>
      <c r="F1171" s="4"/>
      <c r="G1171" s="4"/>
      <c r="H1171" s="4"/>
      <c r="I1171" s="4"/>
    </row>
    <row r="1172" spans="1:9" s="5" customFormat="1">
      <c r="A1172" s="3"/>
      <c r="B1172" s="4"/>
      <c r="C1172" s="4"/>
      <c r="D1172" s="4"/>
      <c r="E1172" s="4"/>
      <c r="F1172" s="4"/>
      <c r="G1172" s="4"/>
      <c r="H1172" s="4"/>
      <c r="I1172" s="4"/>
    </row>
    <row r="1173" spans="1:9" s="5" customFormat="1">
      <c r="A1173" s="3"/>
      <c r="B1173" s="4"/>
      <c r="C1173" s="4"/>
      <c r="D1173" s="4"/>
      <c r="E1173" s="4"/>
      <c r="F1173" s="4"/>
      <c r="G1173" s="4"/>
      <c r="H1173" s="4"/>
      <c r="I1173" s="4"/>
    </row>
    <row r="1174" spans="1:9" s="5" customFormat="1">
      <c r="A1174" s="3"/>
      <c r="B1174" s="4"/>
      <c r="C1174" s="4"/>
      <c r="D1174" s="4"/>
      <c r="E1174" s="4"/>
      <c r="F1174" s="4"/>
      <c r="G1174" s="4"/>
      <c r="H1174" s="4"/>
      <c r="I1174" s="4"/>
    </row>
    <row r="1175" spans="1:9" s="5" customFormat="1">
      <c r="A1175" s="3"/>
      <c r="B1175" s="4"/>
      <c r="C1175" s="4"/>
      <c r="D1175" s="4"/>
      <c r="E1175" s="4"/>
      <c r="F1175" s="4"/>
      <c r="G1175" s="4"/>
      <c r="H1175" s="4"/>
      <c r="I1175" s="4"/>
    </row>
    <row r="1176" spans="1:9" s="5" customFormat="1">
      <c r="A1176" s="3"/>
      <c r="B1176" s="4"/>
      <c r="C1176" s="4"/>
      <c r="D1176" s="4"/>
      <c r="E1176" s="4"/>
      <c r="F1176" s="4"/>
      <c r="G1176" s="4"/>
      <c r="H1176" s="4"/>
      <c r="I1176" s="4"/>
    </row>
    <row r="1177" spans="1:9" s="5" customFormat="1">
      <c r="A1177" s="3"/>
      <c r="B1177" s="4"/>
      <c r="C1177" s="4"/>
      <c r="D1177" s="4"/>
      <c r="E1177" s="4"/>
      <c r="F1177" s="4"/>
      <c r="G1177" s="4"/>
      <c r="H1177" s="4"/>
      <c r="I1177" s="4"/>
    </row>
    <row r="1178" spans="1:9" s="5" customFormat="1">
      <c r="A1178" s="3"/>
      <c r="B1178" s="4"/>
      <c r="C1178" s="4"/>
      <c r="D1178" s="4"/>
      <c r="E1178" s="4"/>
      <c r="F1178" s="4"/>
      <c r="G1178" s="4"/>
      <c r="H1178" s="4"/>
      <c r="I1178" s="4"/>
    </row>
    <row r="1179" spans="1:9" s="5" customFormat="1">
      <c r="A1179" s="3"/>
      <c r="B1179" s="4"/>
      <c r="C1179" s="4"/>
      <c r="D1179" s="4"/>
      <c r="E1179" s="4"/>
      <c r="F1179" s="4"/>
      <c r="G1179" s="4"/>
      <c r="H1179" s="4"/>
      <c r="I1179" s="4"/>
    </row>
  </sheetData>
  <sheetProtection insertRows="0"/>
  <mergeCells count="8">
    <mergeCell ref="B4:O4"/>
    <mergeCell ref="B2:N2"/>
    <mergeCell ref="B5:B6"/>
    <mergeCell ref="C5:C6"/>
    <mergeCell ref="D5:F5"/>
    <mergeCell ref="G5:I5"/>
    <mergeCell ref="J5:L5"/>
    <mergeCell ref="M5:O5"/>
  </mergeCells>
  <dataValidations count="2">
    <dataValidation allowBlank="1" showInputMessage="1" showErrorMessage="1" errorTitle="Javna agencija RS za energijo" error="Dovoljen le vnos celega števila (format ##.###.###)_x000a_med 0 in 10.000.000!" sqref="J7:K8 M7:N8 M10:N12 J10:K12 L7:L12 O7:O12" xr:uid="{1510B8A2-2E2C-4A32-B772-7EB1989B93CE}"/>
    <dataValidation type="whole" allowBlank="1" showInputMessage="1" showErrorMessage="1" errorTitle="Javna agencija RS za energijo" error="Dovoljen le vnos celega števila (format ##.###.###)_x000a_med 0 in 10.000.000!" sqref="G12:I12" xr:uid="{00E5500F-45F3-4950-81C9-CBFC624FB9FF}">
      <formula1>0</formula1>
      <formula2>10000000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60" pageOrder="overThenDown" orientation="landscape" r:id="rId1"/>
  <headerFooter>
    <oddFooter>&amp;C&amp;P / &amp;N</oddFooter>
  </headerFooter>
  <customProperties>
    <customPr name="ID" r:id="rId2"/>
  </customPropertie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B660-B946-4B79-BB6D-0A52A16457BB}">
  <sheetPr>
    <tabColor theme="0"/>
    <pageSetUpPr fitToPage="1"/>
  </sheetPr>
  <dimension ref="B1:O45"/>
  <sheetViews>
    <sheetView showGridLines="0" zoomScale="85" zoomScaleNormal="85" workbookViewId="0">
      <selection activeCell="B14" sqref="B14"/>
    </sheetView>
  </sheetViews>
  <sheetFormatPr defaultRowHeight="15"/>
  <cols>
    <col min="1" max="1" width="3.7109375" customWidth="1"/>
    <col min="2" max="2" width="9.140625" style="15"/>
    <col min="3" max="15" width="17.7109375" customWidth="1"/>
    <col min="16" max="26" width="15.7109375" customWidth="1"/>
  </cols>
  <sheetData>
    <row r="1" spans="2:15" ht="15.75" thickBot="1">
      <c r="O1" s="59"/>
    </row>
    <row r="2" spans="2:15" ht="30" customHeight="1" thickTop="1" thickBot="1">
      <c r="B2" s="190" t="s">
        <v>104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84"/>
    </row>
    <row r="3" spans="2:15" ht="30" customHeight="1" thickTop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4"/>
    </row>
    <row r="4" spans="2:15" ht="24.95" customHeight="1">
      <c r="B4" s="189" t="s">
        <v>105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9" spans="2:15">
      <c r="B9" s="122" t="s">
        <v>10</v>
      </c>
      <c r="C9" s="128" t="s">
        <v>77</v>
      </c>
      <c r="D9" s="130" t="s">
        <v>78</v>
      </c>
      <c r="E9" s="131"/>
      <c r="F9" s="131"/>
      <c r="G9" s="132"/>
      <c r="H9" s="131" t="s">
        <v>79</v>
      </c>
      <c r="I9" s="131"/>
      <c r="J9" s="131"/>
      <c r="K9" s="131"/>
      <c r="L9" s="133"/>
    </row>
    <row r="10" spans="2:15" s="14" customFormat="1" ht="35.1" customHeight="1">
      <c r="B10" s="123"/>
      <c r="C10" s="129"/>
      <c r="D10" s="28" t="s">
        <v>72</v>
      </c>
      <c r="E10" s="58" t="s">
        <v>73</v>
      </c>
      <c r="F10" s="58" t="s">
        <v>74</v>
      </c>
      <c r="G10" s="88"/>
      <c r="H10" s="28" t="s">
        <v>72</v>
      </c>
      <c r="I10" s="94" t="s">
        <v>73</v>
      </c>
      <c r="J10" s="94" t="s">
        <v>74</v>
      </c>
      <c r="K10" s="89"/>
      <c r="L10" s="133"/>
    </row>
    <row r="11" spans="2:15">
      <c r="B11" s="34">
        <v>2017</v>
      </c>
      <c r="C11" s="35">
        <v>42746</v>
      </c>
      <c r="D11" s="30">
        <f>Podatki!M7*1000</f>
        <v>109897571.813081</v>
      </c>
      <c r="E11" s="47"/>
      <c r="F11" s="17">
        <f>Podatki!M11*1000</f>
        <v>0</v>
      </c>
      <c r="G11" s="99">
        <f t="shared" ref="G11:G13" si="0">SUM(D11:F11)</f>
        <v>109897571.813081</v>
      </c>
      <c r="H11" s="95">
        <f>Podatki!D7</f>
        <v>139756584.000148</v>
      </c>
      <c r="I11" s="96"/>
      <c r="J11" s="95">
        <f>Podatki!D$11</f>
        <v>28473888.0002294</v>
      </c>
      <c r="K11" s="100">
        <f t="shared" ref="K11:K13" si="1">SUM(H11:J11)</f>
        <v>168230472.00037739</v>
      </c>
      <c r="L11" s="101">
        <f t="shared" ref="L11:L12" si="2">G11/K11</f>
        <v>0.65325603920813147</v>
      </c>
    </row>
    <row r="12" spans="2:15">
      <c r="B12" s="34">
        <v>2018</v>
      </c>
      <c r="C12" s="35">
        <v>43157</v>
      </c>
      <c r="D12" s="30">
        <f>Podatki!N7*1000</f>
        <v>106429174</v>
      </c>
      <c r="E12" s="47"/>
      <c r="F12" s="17">
        <f>Podatki!N11*1000</f>
        <v>0</v>
      </c>
      <c r="G12" s="99">
        <f t="shared" si="0"/>
        <v>106429174</v>
      </c>
      <c r="H12" s="95">
        <f>Podatki!E7</f>
        <v>139388159.99995899</v>
      </c>
      <c r="I12" s="96"/>
      <c r="J12" s="95">
        <f>Podatki!E$11</f>
        <v>28640413.545333199</v>
      </c>
      <c r="K12" s="100">
        <f t="shared" si="1"/>
        <v>168028573.5452922</v>
      </c>
      <c r="L12" s="101">
        <f t="shared" si="2"/>
        <v>0.63339925915226525</v>
      </c>
    </row>
    <row r="13" spans="2:15">
      <c r="B13" s="34">
        <v>2019</v>
      </c>
      <c r="C13" s="35">
        <v>43698</v>
      </c>
      <c r="D13" s="30">
        <f>Podatki!O7*1000</f>
        <v>73119425.660819992</v>
      </c>
      <c r="E13" s="17">
        <f>Podatki!O9*1000</f>
        <v>0</v>
      </c>
      <c r="F13" s="17">
        <f>Podatki!O11*1000</f>
        <v>0</v>
      </c>
      <c r="G13" s="99">
        <f t="shared" si="0"/>
        <v>73119425.660819992</v>
      </c>
      <c r="H13" s="95">
        <f>Podatki!F7</f>
        <v>139154831.99956799</v>
      </c>
      <c r="I13" s="97">
        <f>Podatki!F9</f>
        <v>7730831.99977409</v>
      </c>
      <c r="J13" s="95">
        <f>Podatki!F$11</f>
        <v>28316327.999824598</v>
      </c>
      <c r="K13" s="100">
        <f t="shared" si="1"/>
        <v>175201991.99916667</v>
      </c>
      <c r="L13" s="101">
        <f>G13/K13</f>
        <v>0.4173435748445587</v>
      </c>
    </row>
    <row r="14" spans="2:15" ht="20.100000000000001" customHeight="1">
      <c r="G14" s="102"/>
      <c r="H14" s="102"/>
      <c r="I14" s="102"/>
      <c r="J14" s="102"/>
      <c r="K14" s="104"/>
      <c r="L14" s="105">
        <f>AVERAGE(L11:L13)</f>
        <v>0.56799962440165175</v>
      </c>
    </row>
    <row r="15" spans="2:15" ht="15.75" thickBot="1"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2:15" ht="15.75" thickTop="1"/>
    <row r="19" spans="2:15">
      <c r="C19" s="18"/>
      <c r="D19" s="19"/>
    </row>
    <row r="21" spans="2:15">
      <c r="B21" s="134" t="s">
        <v>10</v>
      </c>
      <c r="C21" s="136" t="s">
        <v>82</v>
      </c>
      <c r="D21" s="137"/>
      <c r="E21" s="137"/>
      <c r="F21" s="137"/>
      <c r="G21" s="137"/>
      <c r="H21" s="138"/>
      <c r="I21" s="139" t="s">
        <v>83</v>
      </c>
      <c r="J21" s="140"/>
      <c r="K21" s="140"/>
      <c r="L21" s="140"/>
      <c r="M21" s="140"/>
      <c r="N21" s="141"/>
      <c r="O21" s="120"/>
    </row>
    <row r="22" spans="2:15" ht="35.1" customHeight="1">
      <c r="B22" s="135"/>
      <c r="C22" s="87" t="s">
        <v>72</v>
      </c>
      <c r="D22" s="24" t="s">
        <v>73</v>
      </c>
      <c r="E22" s="24" t="s">
        <v>74</v>
      </c>
      <c r="F22" s="24" t="s">
        <v>75</v>
      </c>
      <c r="G22" s="24" t="s">
        <v>76</v>
      </c>
      <c r="H22" s="90"/>
      <c r="I22" s="87" t="s">
        <v>72</v>
      </c>
      <c r="J22" s="24" t="s">
        <v>73</v>
      </c>
      <c r="K22" s="24" t="s">
        <v>74</v>
      </c>
      <c r="L22" s="24" t="s">
        <v>75</v>
      </c>
      <c r="M22" s="24" t="s">
        <v>76</v>
      </c>
      <c r="N22" s="88"/>
      <c r="O22" s="121"/>
    </row>
    <row r="23" spans="2:15">
      <c r="B23" s="37">
        <v>2017</v>
      </c>
      <c r="C23" s="98">
        <f>Podatki!J7</f>
        <v>76650665.358712301</v>
      </c>
      <c r="D23" s="96"/>
      <c r="E23" s="97">
        <f>Podatki!J11</f>
        <v>4623401.0268797204</v>
      </c>
      <c r="F23" s="97">
        <f>Podatki!J8</f>
        <v>41043532.073868804</v>
      </c>
      <c r="G23" s="97">
        <f>Podatki!J10</f>
        <v>855789.34792869794</v>
      </c>
      <c r="H23" s="99">
        <f t="shared" ref="H23:H25" si="3">SUM(C23:G23)</f>
        <v>123173387.80738953</v>
      </c>
      <c r="I23" s="95">
        <f>Podatki!D$7</f>
        <v>139756584.000148</v>
      </c>
      <c r="J23" s="96"/>
      <c r="K23" s="97">
        <f>Podatki!D$11</f>
        <v>28473888.0002294</v>
      </c>
      <c r="L23" s="97">
        <f>Podatki!D$8</f>
        <v>67850299.342463702</v>
      </c>
      <c r="M23" s="97">
        <f>Podatki!D$10</f>
        <v>23399092.959245902</v>
      </c>
      <c r="N23" s="99">
        <f t="shared" ref="N23" si="4">SUM(I23:M23)</f>
        <v>259479864.30208698</v>
      </c>
      <c r="O23" s="103">
        <f t="shared" ref="O23:O25" si="5">H23/N23</f>
        <v>0.47469343387659096</v>
      </c>
    </row>
    <row r="24" spans="2:15">
      <c r="B24" s="37">
        <v>2018</v>
      </c>
      <c r="C24" s="98">
        <f>Podatki!K7</f>
        <v>44336351.753288798</v>
      </c>
      <c r="D24" s="96"/>
      <c r="E24" s="97">
        <f>Podatki!K11</f>
        <v>1797657.7858933001</v>
      </c>
      <c r="F24" s="97">
        <f>Podatki!K8</f>
        <v>13427253.6546806</v>
      </c>
      <c r="G24" s="97">
        <f>Podatki!K10</f>
        <v>692164.97260133096</v>
      </c>
      <c r="H24" s="99">
        <f t="shared" si="3"/>
        <v>60253428.166464031</v>
      </c>
      <c r="I24" s="95">
        <f>Podatki!E$7</f>
        <v>139388159.99995899</v>
      </c>
      <c r="J24" s="96"/>
      <c r="K24" s="97">
        <f>Podatki!E$11</f>
        <v>28640413.545333199</v>
      </c>
      <c r="L24" s="97">
        <f>Podatki!E$8</f>
        <v>66081942.3119471</v>
      </c>
      <c r="M24" s="97">
        <f>Podatki!E$10</f>
        <v>25348552.767073002</v>
      </c>
      <c r="N24" s="99">
        <f>SUM(I24:M24)</f>
        <v>259459068.62431231</v>
      </c>
      <c r="O24" s="103">
        <f t="shared" si="5"/>
        <v>0.23222710420543788</v>
      </c>
    </row>
    <row r="25" spans="2:15">
      <c r="B25" s="37">
        <v>2019</v>
      </c>
      <c r="C25" s="98">
        <f>Podatki!L7</f>
        <v>50230896.049343199</v>
      </c>
      <c r="D25" s="97">
        <f>Podatki!L9</f>
        <v>1004773.00013165</v>
      </c>
      <c r="E25" s="97">
        <f>Podatki!L11</f>
        <v>1740824.6653543799</v>
      </c>
      <c r="F25" s="97">
        <f>Podatki!L8</f>
        <v>18134424.120551601</v>
      </c>
      <c r="G25" s="97">
        <f>Podatki!L10</f>
        <v>487197.18903971103</v>
      </c>
      <c r="H25" s="99">
        <f t="shared" si="3"/>
        <v>71598115.02442053</v>
      </c>
      <c r="I25" s="95">
        <f>Podatki!F$7</f>
        <v>139154831.99956799</v>
      </c>
      <c r="J25" s="97">
        <f>Podatki!F9</f>
        <v>7730831.99977409</v>
      </c>
      <c r="K25" s="97">
        <f>Podatki!F$11</f>
        <v>28316327.999824598</v>
      </c>
      <c r="L25" s="97">
        <f>Podatki!F$8</f>
        <v>66995673.994615801</v>
      </c>
      <c r="M25" s="97">
        <f>Podatki!F$10</f>
        <v>25010903.145684101</v>
      </c>
      <c r="N25" s="99">
        <f>SUM(I25:M25)</f>
        <v>267208569.13946655</v>
      </c>
      <c r="O25" s="103">
        <f t="shared" si="5"/>
        <v>0.26794842416543418</v>
      </c>
    </row>
    <row r="26" spans="2:15" ht="20.100000000000001" customHeight="1">
      <c r="H26" s="102"/>
      <c r="I26" s="102"/>
      <c r="J26" s="102"/>
      <c r="K26" s="102"/>
      <c r="L26" s="102"/>
      <c r="M26" s="102"/>
      <c r="N26" s="104"/>
      <c r="O26" s="105">
        <f>AVERAGE(O23:O25)</f>
        <v>0.32495632074915431</v>
      </c>
    </row>
    <row r="27" spans="2:15" ht="15.75" thickBot="1"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5.75" thickTop="1"/>
    <row r="33" spans="2:15">
      <c r="B33" s="122" t="s">
        <v>10</v>
      </c>
      <c r="C33" s="124" t="s">
        <v>80</v>
      </c>
      <c r="D33" s="124"/>
      <c r="E33" s="124"/>
      <c r="F33" s="124"/>
      <c r="G33" s="124"/>
      <c r="H33" s="124"/>
      <c r="I33" s="125" t="s">
        <v>81</v>
      </c>
      <c r="J33" s="126"/>
      <c r="K33" s="126"/>
      <c r="L33" s="126"/>
      <c r="M33" s="126"/>
      <c r="N33" s="127"/>
      <c r="O33" s="120"/>
    </row>
    <row r="34" spans="2:15" s="14" customFormat="1" ht="35.1" customHeight="1">
      <c r="B34" s="123"/>
      <c r="C34" s="28" t="s">
        <v>72</v>
      </c>
      <c r="D34" s="24" t="s">
        <v>73</v>
      </c>
      <c r="E34" s="24" t="s">
        <v>74</v>
      </c>
      <c r="F34" s="24" t="s">
        <v>75</v>
      </c>
      <c r="G34" s="24" t="s">
        <v>76</v>
      </c>
      <c r="H34" s="88"/>
      <c r="I34" s="28" t="s">
        <v>72</v>
      </c>
      <c r="J34" s="24" t="s">
        <v>73</v>
      </c>
      <c r="K34" s="24" t="s">
        <v>74</v>
      </c>
      <c r="L34" s="24" t="s">
        <v>75</v>
      </c>
      <c r="M34" s="24" t="s">
        <v>76</v>
      </c>
      <c r="N34" s="88"/>
      <c r="O34" s="121"/>
    </row>
    <row r="35" spans="2:15">
      <c r="B35" s="34">
        <v>2017</v>
      </c>
      <c r="C35" s="98">
        <f>Podatki!G7*1000</f>
        <v>22695518000</v>
      </c>
      <c r="D35" s="96"/>
      <c r="E35" s="97">
        <f>Podatki!G11*1000</f>
        <v>105077000</v>
      </c>
      <c r="F35" s="97">
        <f>Podatki!G8*1000</f>
        <v>12835986000</v>
      </c>
      <c r="G35" s="97">
        <f>Podatki!G10*1000</f>
        <v>260638000</v>
      </c>
      <c r="H35" s="99">
        <f t="shared" ref="H35" si="6">SUM(C35:G35)</f>
        <v>35897219000</v>
      </c>
      <c r="I35" s="97">
        <f>Podatki!D$7*365</f>
        <v>51011153160.054016</v>
      </c>
      <c r="J35" s="96"/>
      <c r="K35" s="97">
        <f>Podatki!D$11*365</f>
        <v>10392969120.083731</v>
      </c>
      <c r="L35" s="97">
        <f>Podatki!D$8*365</f>
        <v>24765359259.999252</v>
      </c>
      <c r="M35" s="97">
        <f>Podatki!D$10*365</f>
        <v>8540668930.124754</v>
      </c>
      <c r="N35" s="99">
        <f t="shared" ref="N35" si="7">SUM(I35:M35)</f>
        <v>94710150470.261749</v>
      </c>
      <c r="O35" s="103">
        <f t="shared" ref="O35:O37" si="8">H35/N35</f>
        <v>0.37902187697686585</v>
      </c>
    </row>
    <row r="36" spans="2:15">
      <c r="B36" s="34">
        <v>2018</v>
      </c>
      <c r="C36" s="98">
        <f>Podatki!H7*1000</f>
        <v>13265464000</v>
      </c>
      <c r="D36" s="96"/>
      <c r="E36" s="97">
        <f>Podatki!H11*1000</f>
        <v>49349000</v>
      </c>
      <c r="F36" s="97">
        <f>Podatki!H8*1000</f>
        <v>3553624000</v>
      </c>
      <c r="G36" s="97">
        <f>Podatki!H10*1000</f>
        <v>256898000</v>
      </c>
      <c r="H36" s="99">
        <f>SUM(C36:G36)</f>
        <v>17125335000</v>
      </c>
      <c r="I36" s="97">
        <f>Podatki!E$7*365</f>
        <v>50876678399.985031</v>
      </c>
      <c r="J36" s="96"/>
      <c r="K36" s="97">
        <f>Podatki!E$11*365</f>
        <v>10453750944.046618</v>
      </c>
      <c r="L36" s="97">
        <f>Podatki!E$8*365</f>
        <v>24119908943.860691</v>
      </c>
      <c r="M36" s="97">
        <f>Podatki!E$10*365</f>
        <v>9252221759.9816456</v>
      </c>
      <c r="N36" s="99">
        <f>SUM(I36:M36)</f>
        <v>94702560047.873978</v>
      </c>
      <c r="O36" s="103">
        <f t="shared" si="8"/>
        <v>0.18083286229372059</v>
      </c>
    </row>
    <row r="37" spans="2:15">
      <c r="B37" s="34">
        <v>2019</v>
      </c>
      <c r="C37" s="98">
        <f>Podatki!I7*1000</f>
        <v>15982325000</v>
      </c>
      <c r="D37" s="97">
        <f>Podatki!I9*1000</f>
        <v>0</v>
      </c>
      <c r="E37" s="97">
        <f>Podatki!I11*1000</f>
        <v>5866000</v>
      </c>
      <c r="F37" s="97">
        <f>Podatki!I8*1000</f>
        <v>6161944000</v>
      </c>
      <c r="G37" s="97">
        <f>Podatki!I10*1000</f>
        <v>157661000</v>
      </c>
      <c r="H37" s="99">
        <f>SUM(C37:G37)</f>
        <v>22307796000</v>
      </c>
      <c r="I37" s="97">
        <f>Podatki!F$7*365</f>
        <v>50791513679.842316</v>
      </c>
      <c r="J37" s="97">
        <f>Podatki!F9*365</f>
        <v>2821753679.9175429</v>
      </c>
      <c r="K37" s="97">
        <f>Podatki!F$11*365</f>
        <v>10335459719.935978</v>
      </c>
      <c r="L37" s="97">
        <f>Podatki!F$8*365</f>
        <v>24453421008.034767</v>
      </c>
      <c r="M37" s="97">
        <f>Podatki!F$10*365</f>
        <v>9128979648.174696</v>
      </c>
      <c r="N37" s="99">
        <f>SUM(I37:M37)</f>
        <v>97531127735.905289</v>
      </c>
      <c r="O37" s="103">
        <f t="shared" si="8"/>
        <v>0.22872488525309614</v>
      </c>
    </row>
    <row r="38" spans="2:15" ht="20.100000000000001" customHeight="1">
      <c r="H38" s="102"/>
      <c r="I38" s="102"/>
      <c r="J38" s="102"/>
      <c r="K38" s="102"/>
      <c r="L38" s="102"/>
      <c r="M38" s="102"/>
      <c r="N38" s="104"/>
      <c r="O38" s="105">
        <f>AVERAGE(O35:O37)</f>
        <v>0.26285987484122747</v>
      </c>
    </row>
    <row r="39" spans="2:15" ht="15.75" thickBot="1">
      <c r="B39" s="2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2:15" ht="20.100000000000001" customHeight="1" thickTop="1" thickBot="1"/>
    <row r="41" spans="2:15">
      <c r="B41" s="106"/>
      <c r="C41" s="107"/>
      <c r="D41" s="107"/>
      <c r="E41" s="107"/>
      <c r="F41" s="107"/>
      <c r="G41" s="107"/>
      <c r="H41" s="108"/>
    </row>
    <row r="42" spans="2:15" ht="20.100000000000001" customHeight="1">
      <c r="B42" s="109"/>
      <c r="C42" s="110"/>
      <c r="D42" s="110"/>
      <c r="E42" s="115"/>
      <c r="F42" s="158">
        <f>L14</f>
        <v>0.56799962440165175</v>
      </c>
      <c r="G42" s="110"/>
      <c r="H42" s="111"/>
    </row>
    <row r="43" spans="2:15" ht="20.100000000000001" customHeight="1">
      <c r="B43" s="109"/>
      <c r="C43" s="110"/>
      <c r="D43" s="110"/>
      <c r="E43" s="116"/>
      <c r="F43" s="159">
        <f>O26</f>
        <v>0.32495632074915431</v>
      </c>
      <c r="G43" s="115"/>
      <c r="H43" s="165">
        <f>(F42+F43+F44)/3</f>
        <v>0.38527193999734449</v>
      </c>
    </row>
    <row r="44" spans="2:15" ht="20.100000000000001" customHeight="1">
      <c r="B44" s="109"/>
      <c r="C44" s="110"/>
      <c r="D44" s="110"/>
      <c r="E44" s="116"/>
      <c r="F44" s="159">
        <f>O38</f>
        <v>0.26285987484122747</v>
      </c>
      <c r="G44" s="110"/>
      <c r="H44" s="111"/>
    </row>
    <row r="45" spans="2:15" ht="15.75" thickBot="1">
      <c r="B45" s="112"/>
      <c r="C45" s="113"/>
      <c r="D45" s="113"/>
      <c r="E45" s="113"/>
      <c r="F45" s="113"/>
      <c r="G45" s="113"/>
      <c r="H45" s="114"/>
    </row>
  </sheetData>
  <mergeCells count="15">
    <mergeCell ref="B4:O4"/>
    <mergeCell ref="B2:N2"/>
    <mergeCell ref="B9:B10"/>
    <mergeCell ref="C9:C10"/>
    <mergeCell ref="D9:G9"/>
    <mergeCell ref="H9:K9"/>
    <mergeCell ref="L9:L10"/>
    <mergeCell ref="O21:O22"/>
    <mergeCell ref="O33:O34"/>
    <mergeCell ref="B33:B34"/>
    <mergeCell ref="C33:H33"/>
    <mergeCell ref="I33:N33"/>
    <mergeCell ref="B21:B22"/>
    <mergeCell ref="C21:H21"/>
    <mergeCell ref="I21:N21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verticalDpi="0" r:id="rId1"/>
  <headerFooter>
    <oddFooter>&amp;CStran &amp;P/&amp;N</oddFooter>
  </headerFooter>
  <customProperties>
    <customPr name="ID" r:id="rId2"/>
  </customProperties>
  <drawing r:id="rId3"/>
  <legacyDrawing r:id="rId4"/>
  <oleObjects>
    <mc:AlternateContent xmlns:mc="http://schemas.openxmlformats.org/markup-compatibility/2006">
      <mc:Choice Requires="x14">
        <oleObject progId="Word.Document.12" shapeId="24581" r:id="rId5">
          <objectPr defaultSize="0" r:id="rId6">
            <anchor moveWithCells="1">
              <from>
                <xdr:col>2</xdr:col>
                <xdr:colOff>104775</xdr:colOff>
                <xdr:row>4</xdr:row>
                <xdr:rowOff>104775</xdr:rowOff>
              </from>
              <to>
                <xdr:col>3</xdr:col>
                <xdr:colOff>1085850</xdr:colOff>
                <xdr:row>7</xdr:row>
                <xdr:rowOff>28575</xdr:rowOff>
              </to>
            </anchor>
          </objectPr>
        </oleObject>
      </mc:Choice>
      <mc:Fallback>
        <oleObject progId="Word.Document.12" shapeId="24581" r:id="rId5"/>
      </mc:Fallback>
    </mc:AlternateContent>
    <mc:AlternateContent xmlns:mc="http://schemas.openxmlformats.org/markup-compatibility/2006">
      <mc:Choice Requires="x14">
        <oleObject progId="Word.Document.12" shapeId="24582" r:id="rId7">
          <objectPr defaultSize="0" r:id="rId8">
            <anchor moveWithCells="1">
              <from>
                <xdr:col>2</xdr:col>
                <xdr:colOff>123825</xdr:colOff>
                <xdr:row>16</xdr:row>
                <xdr:rowOff>38100</xdr:rowOff>
              </from>
              <to>
                <xdr:col>3</xdr:col>
                <xdr:colOff>1066800</xdr:colOff>
                <xdr:row>19</xdr:row>
                <xdr:rowOff>0</xdr:rowOff>
              </to>
            </anchor>
          </objectPr>
        </oleObject>
      </mc:Choice>
      <mc:Fallback>
        <oleObject progId="Word.Document.12" shapeId="24582" r:id="rId7"/>
      </mc:Fallback>
    </mc:AlternateContent>
    <mc:AlternateContent xmlns:mc="http://schemas.openxmlformats.org/markup-compatibility/2006">
      <mc:Choice Requires="x14">
        <oleObject progId="Word.Document.12" shapeId="24583" r:id="rId9">
          <objectPr defaultSize="0" r:id="rId10">
            <anchor moveWithCells="1">
              <from>
                <xdr:col>2</xdr:col>
                <xdr:colOff>95250</xdr:colOff>
                <xdr:row>28</xdr:row>
                <xdr:rowOff>57150</xdr:rowOff>
              </from>
              <to>
                <xdr:col>3</xdr:col>
                <xdr:colOff>1076325</xdr:colOff>
                <xdr:row>30</xdr:row>
                <xdr:rowOff>180975</xdr:rowOff>
              </to>
            </anchor>
          </objectPr>
        </oleObject>
      </mc:Choice>
      <mc:Fallback>
        <oleObject progId="Word.Document.12" shapeId="24583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E89D5-DCC4-4D42-9D91-972ACD03C3B4}">
  <sheetPr>
    <tabColor theme="0"/>
  </sheetPr>
  <dimension ref="B1:O49"/>
  <sheetViews>
    <sheetView showGridLines="0" zoomScaleNormal="100" workbookViewId="0">
      <selection activeCell="C10" sqref="C10"/>
    </sheetView>
  </sheetViews>
  <sheetFormatPr defaultRowHeight="15"/>
  <cols>
    <col min="1" max="1" width="3.7109375" customWidth="1"/>
    <col min="3" max="6" width="30.7109375" customWidth="1"/>
    <col min="7" max="7" width="15.7109375" customWidth="1"/>
    <col min="8" max="8" width="10.140625" customWidth="1"/>
    <col min="11" max="11" width="15.140625" customWidth="1"/>
    <col min="13" max="13" width="18.5703125" customWidth="1"/>
    <col min="14" max="14" width="11.140625" bestFit="1" customWidth="1"/>
  </cols>
  <sheetData>
    <row r="1" spans="2:15" ht="15.75" thickBot="1">
      <c r="B1" s="15"/>
      <c r="G1" s="59"/>
      <c r="H1" s="59"/>
      <c r="I1" s="59"/>
      <c r="J1" s="59"/>
      <c r="K1" s="59"/>
      <c r="L1" s="59"/>
      <c r="M1" s="59"/>
      <c r="N1" s="59"/>
      <c r="O1" s="59"/>
    </row>
    <row r="2" spans="2:15" ht="30" customHeight="1" thickTop="1" thickBot="1">
      <c r="B2" s="191" t="s">
        <v>104</v>
      </c>
      <c r="C2" s="191"/>
      <c r="D2" s="191"/>
      <c r="E2" s="191"/>
      <c r="F2" s="191"/>
      <c r="G2" s="184"/>
      <c r="H2" s="184"/>
      <c r="I2" s="184"/>
      <c r="J2" s="184"/>
      <c r="K2" s="184"/>
      <c r="L2" s="184"/>
      <c r="M2" s="184"/>
      <c r="N2" s="184"/>
      <c r="O2" s="184"/>
    </row>
    <row r="3" spans="2:15" ht="30" customHeight="1" thickTop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4"/>
    </row>
    <row r="4" spans="2:15" ht="24.95" customHeight="1">
      <c r="B4" s="192" t="s">
        <v>106</v>
      </c>
      <c r="C4" s="192"/>
      <c r="D4" s="192"/>
      <c r="E4" s="192"/>
      <c r="F4" s="192"/>
      <c r="G4" s="192"/>
      <c r="H4" s="185"/>
      <c r="I4" s="185"/>
      <c r="J4" s="185"/>
      <c r="K4" s="185"/>
      <c r="L4" s="185"/>
      <c r="M4" s="185"/>
      <c r="N4" s="185"/>
      <c r="O4" s="184"/>
    </row>
    <row r="5" spans="2:15" ht="27" customHeight="1">
      <c r="H5" s="185"/>
      <c r="I5" s="185"/>
      <c r="J5" s="185"/>
      <c r="K5" s="185"/>
      <c r="L5" s="185"/>
      <c r="M5" s="185"/>
      <c r="N5" s="185"/>
      <c r="O5" s="184"/>
    </row>
    <row r="9" spans="2:15">
      <c r="B9" s="142" t="s">
        <v>70</v>
      </c>
      <c r="C9" s="143"/>
      <c r="D9" s="143"/>
      <c r="E9" s="143"/>
      <c r="F9" s="144"/>
    </row>
    <row r="10" spans="2:15" s="44" customFormat="1" ht="46.5" customHeight="1">
      <c r="B10" s="148" t="s">
        <v>10</v>
      </c>
      <c r="C10" s="43" t="s">
        <v>48</v>
      </c>
      <c r="D10" s="156" t="s">
        <v>84</v>
      </c>
      <c r="E10" s="43" t="s">
        <v>85</v>
      </c>
      <c r="F10" s="151"/>
      <c r="G10"/>
      <c r="H10"/>
    </row>
    <row r="11" spans="2:15" s="44" customFormat="1" ht="30" customHeight="1">
      <c r="B11" s="147"/>
      <c r="C11" s="153"/>
      <c r="D11" s="154"/>
      <c r="E11" s="155"/>
      <c r="F11" s="152"/>
      <c r="G11"/>
      <c r="H11"/>
    </row>
    <row r="12" spans="2:15">
      <c r="B12" s="34">
        <v>2017</v>
      </c>
      <c r="C12" s="118">
        <v>42746</v>
      </c>
      <c r="D12" s="95">
        <f>Podatki!M12*1000</f>
        <v>55225136.000000015</v>
      </c>
      <c r="E12" s="97">
        <f>Podatki!D12</f>
        <v>159757427</v>
      </c>
      <c r="F12" s="101">
        <f t="shared" ref="F12:F14" si="0">IFERROR(D12/E12,"")</f>
        <v>0.34568118075662307</v>
      </c>
    </row>
    <row r="13" spans="2:15">
      <c r="B13" s="34">
        <v>2018</v>
      </c>
      <c r="C13" s="118">
        <v>43159</v>
      </c>
      <c r="D13" s="95">
        <f>Podatki!N12*1000</f>
        <v>58372185.00000003</v>
      </c>
      <c r="E13" s="97">
        <f>Podatki!E12</f>
        <v>170286368</v>
      </c>
      <c r="F13" s="101">
        <f t="shared" si="0"/>
        <v>0.34278836107421135</v>
      </c>
    </row>
    <row r="14" spans="2:15">
      <c r="B14" s="34">
        <v>2019</v>
      </c>
      <c r="C14" s="118">
        <v>43488</v>
      </c>
      <c r="D14" s="95">
        <f>Podatki!O12*1000</f>
        <v>50906661.999999978</v>
      </c>
      <c r="E14" s="97">
        <f>Podatki!F12</f>
        <v>171830752.43999997</v>
      </c>
      <c r="F14" s="101">
        <f t="shared" si="0"/>
        <v>0.29626048467532384</v>
      </c>
      <c r="G14" s="78"/>
    </row>
    <row r="15" spans="2:15" ht="20.100000000000001" customHeight="1">
      <c r="B15" s="117"/>
      <c r="C15" s="117"/>
      <c r="D15" s="117"/>
      <c r="E15" s="104"/>
      <c r="F15" s="105">
        <f>AVERAGE(F12:F14)</f>
        <v>0.32824334216871942</v>
      </c>
    </row>
    <row r="16" spans="2:15" ht="15.75" thickBot="1">
      <c r="B16" s="21"/>
      <c r="C16" s="21"/>
      <c r="D16" s="21"/>
      <c r="E16" s="21"/>
      <c r="F16" s="21"/>
    </row>
    <row r="17" spans="2:14" ht="15.75" thickTop="1"/>
    <row r="19" spans="2:14">
      <c r="E19" s="157"/>
    </row>
    <row r="20" spans="2:14">
      <c r="C20" s="18"/>
      <c r="D20" s="19"/>
    </row>
    <row r="22" spans="2:14">
      <c r="B22" s="145" t="s">
        <v>70</v>
      </c>
      <c r="C22" s="145"/>
      <c r="D22" s="145"/>
      <c r="E22" s="145"/>
    </row>
    <row r="23" spans="2:14" s="45" customFormat="1" ht="45">
      <c r="B23" s="148" t="s">
        <v>10</v>
      </c>
      <c r="C23" s="156" t="s">
        <v>88</v>
      </c>
      <c r="D23" s="166" t="s">
        <v>89</v>
      </c>
      <c r="E23" s="151"/>
      <c r="K23" s="83"/>
      <c r="L23" s="83"/>
      <c r="M23" s="82"/>
    </row>
    <row r="24" spans="2:14" s="45" customFormat="1" ht="30" customHeight="1">
      <c r="B24" s="147"/>
      <c r="C24" s="155"/>
      <c r="D24" s="155"/>
      <c r="E24" s="152"/>
      <c r="K24" s="83"/>
      <c r="L24" s="83"/>
      <c r="M24" s="82"/>
    </row>
    <row r="25" spans="2:14">
      <c r="B25" s="60">
        <v>2017</v>
      </c>
      <c r="C25" s="17">
        <f>Podatki!J12</f>
        <v>61718246.446575336</v>
      </c>
      <c r="D25" s="17">
        <f>Podatki!D12</f>
        <v>159757427</v>
      </c>
      <c r="E25" s="101">
        <f t="shared" ref="E25" si="1">IFERROR(C25/D25,"")</f>
        <v>0.38632473998579947</v>
      </c>
      <c r="H25" s="78"/>
    </row>
    <row r="26" spans="2:14">
      <c r="B26" s="60">
        <v>2018</v>
      </c>
      <c r="C26" s="17">
        <f>Podatki!K12</f>
        <v>53210057.939726032</v>
      </c>
      <c r="D26" s="17">
        <f>Podatki!E12</f>
        <v>170286368</v>
      </c>
      <c r="E26" s="101">
        <f>IFERROR(C26/D26,"")</f>
        <v>0.31247397290032064</v>
      </c>
      <c r="H26" s="78"/>
      <c r="K26" s="78"/>
      <c r="L26" s="78"/>
      <c r="N26" s="78"/>
    </row>
    <row r="27" spans="2:14">
      <c r="B27" s="60">
        <v>2019</v>
      </c>
      <c r="C27" s="17">
        <f>Podatki!L12</f>
        <v>53562752.293150701</v>
      </c>
      <c r="D27" s="17">
        <f>Podatki!F12</f>
        <v>171830752.43999997</v>
      </c>
      <c r="E27" s="101">
        <f>IFERROR(C27/D27,"")</f>
        <v>0.31171808033520537</v>
      </c>
      <c r="N27" s="78"/>
    </row>
    <row r="28" spans="2:14" ht="20.100000000000001" customHeight="1">
      <c r="B28" s="41"/>
      <c r="C28" s="41"/>
      <c r="D28" s="104"/>
      <c r="E28" s="105">
        <f>AVERAGE(E25:E27)</f>
        <v>0.33683893107377516</v>
      </c>
      <c r="N28" s="78"/>
    </row>
    <row r="29" spans="2:14" ht="15.75" thickBot="1">
      <c r="B29" s="21"/>
      <c r="C29" s="21"/>
      <c r="D29" s="21"/>
      <c r="E29" s="21"/>
    </row>
    <row r="30" spans="2:14" ht="15.75" thickTop="1"/>
    <row r="35" spans="2:7">
      <c r="B35" s="145" t="s">
        <v>12</v>
      </c>
      <c r="C35" s="145"/>
      <c r="D35" s="145"/>
      <c r="E35" s="145"/>
    </row>
    <row r="36" spans="2:7" s="44" customFormat="1" ht="45">
      <c r="B36" s="148" t="s">
        <v>10</v>
      </c>
      <c r="C36" s="42" t="s">
        <v>87</v>
      </c>
      <c r="D36" s="42" t="s">
        <v>86</v>
      </c>
      <c r="E36" s="151"/>
    </row>
    <row r="37" spans="2:7" s="44" customFormat="1" ht="30" customHeight="1">
      <c r="B37" s="147"/>
      <c r="C37" s="42"/>
      <c r="D37" s="42"/>
      <c r="E37" s="152"/>
    </row>
    <row r="38" spans="2:7">
      <c r="B38" s="60">
        <v>2017</v>
      </c>
      <c r="C38" s="17">
        <f>Podatki!G12*1000</f>
        <v>9645345000</v>
      </c>
      <c r="D38" s="17">
        <f>Podatki!D12*365</f>
        <v>58311460855</v>
      </c>
      <c r="E38" s="101">
        <f t="shared" ref="E38:E40" si="2">IFERROR(C38/D38,"")</f>
        <v>0.16541079332559624</v>
      </c>
    </row>
    <row r="39" spans="2:7">
      <c r="B39" s="60">
        <v>2018</v>
      </c>
      <c r="C39" s="17">
        <f>Podatki!H12*1000</f>
        <v>9447846000</v>
      </c>
      <c r="D39" s="17">
        <f>Podatki!E12*365</f>
        <v>62154524320</v>
      </c>
      <c r="E39" s="101">
        <f t="shared" si="2"/>
        <v>0.15200576471888283</v>
      </c>
    </row>
    <row r="40" spans="2:7">
      <c r="B40" s="60">
        <v>2019</v>
      </c>
      <c r="C40" s="17">
        <f>Podatki!I12*1000</f>
        <v>9626917000</v>
      </c>
      <c r="D40" s="17">
        <f>Podatki!F12*365</f>
        <v>62718224640.599991</v>
      </c>
      <c r="E40" s="101">
        <f t="shared" si="2"/>
        <v>0.1534947306810103</v>
      </c>
    </row>
    <row r="41" spans="2:7" ht="20.100000000000001" customHeight="1">
      <c r="B41" s="41"/>
      <c r="C41" s="41"/>
      <c r="D41" s="104"/>
      <c r="E41" s="105">
        <f>AVERAGE(E38:E40)</f>
        <v>0.15697042957516313</v>
      </c>
    </row>
    <row r="42" spans="2:7" ht="15.75" thickBot="1">
      <c r="B42" s="21"/>
      <c r="C42" s="21"/>
      <c r="D42" s="21"/>
      <c r="E42" s="21"/>
    </row>
    <row r="43" spans="2:7" ht="15.75" thickTop="1"/>
    <row r="44" spans="2:7" ht="15.75" thickBot="1"/>
    <row r="45" spans="2:7">
      <c r="B45" s="106"/>
      <c r="C45" s="107"/>
      <c r="D45" s="107"/>
      <c r="E45" s="107"/>
      <c r="F45" s="107"/>
      <c r="G45" s="108"/>
    </row>
    <row r="46" spans="2:7" ht="20.100000000000001" customHeight="1">
      <c r="B46" s="109"/>
      <c r="C46" s="110"/>
      <c r="D46" s="115"/>
      <c r="E46" s="158">
        <f>F15</f>
        <v>0.32824334216871942</v>
      </c>
      <c r="F46" s="110"/>
      <c r="G46" s="111"/>
    </row>
    <row r="47" spans="2:7" s="86" customFormat="1" ht="20.100000000000001" customHeight="1">
      <c r="B47" s="160"/>
      <c r="C47" s="161"/>
      <c r="D47" s="162"/>
      <c r="E47" s="163">
        <f>E28</f>
        <v>0.33683893107377516</v>
      </c>
      <c r="F47" s="164"/>
      <c r="G47" s="165">
        <f>(E46+E47+E48)/3</f>
        <v>0.27401756760588591</v>
      </c>
    </row>
    <row r="48" spans="2:7" ht="20.100000000000001" customHeight="1">
      <c r="B48" s="109"/>
      <c r="C48" s="110"/>
      <c r="D48" s="116"/>
      <c r="E48" s="159">
        <f>E41</f>
        <v>0.15697042957516313</v>
      </c>
      <c r="F48" s="110"/>
      <c r="G48" s="111"/>
    </row>
    <row r="49" spans="2:7" ht="15.75" thickBot="1">
      <c r="B49" s="112"/>
      <c r="C49" s="113"/>
      <c r="D49" s="113"/>
      <c r="E49" s="113"/>
      <c r="F49" s="113"/>
      <c r="G49" s="114"/>
    </row>
  </sheetData>
  <mergeCells count="11">
    <mergeCell ref="B36:B37"/>
    <mergeCell ref="E36:E37"/>
    <mergeCell ref="B2:F2"/>
    <mergeCell ref="B4:G4"/>
    <mergeCell ref="B9:F9"/>
    <mergeCell ref="B22:E22"/>
    <mergeCell ref="B35:E35"/>
    <mergeCell ref="B10:B11"/>
    <mergeCell ref="F10:F11"/>
    <mergeCell ref="E23:E24"/>
    <mergeCell ref="B23:B24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  <headerFooter>
    <oddFooter>&amp;CStran &amp;P/&amp;N</oddFooter>
  </headerFooter>
  <customProperties>
    <customPr name="ID" r:id="rId2"/>
  </customProperties>
  <drawing r:id="rId3"/>
  <legacyDrawing r:id="rId4"/>
  <oleObjects>
    <mc:AlternateContent xmlns:mc="http://schemas.openxmlformats.org/markup-compatibility/2006">
      <mc:Choice Requires="x14">
        <oleObject progId="Word.Document.12" shapeId="25602" r:id="rId5">
          <objectPr defaultSize="0" r:id="rId6">
            <anchor moveWithCells="1">
              <from>
                <xdr:col>2</xdr:col>
                <xdr:colOff>76200</xdr:colOff>
                <xdr:row>4</xdr:row>
                <xdr:rowOff>276225</xdr:rowOff>
              </from>
              <to>
                <xdr:col>3</xdr:col>
                <xdr:colOff>400050</xdr:colOff>
                <xdr:row>7</xdr:row>
                <xdr:rowOff>28575</xdr:rowOff>
              </to>
            </anchor>
          </objectPr>
        </oleObject>
      </mc:Choice>
      <mc:Fallback>
        <oleObject progId="Word.Document.12" shapeId="25602" r:id="rId5"/>
      </mc:Fallback>
    </mc:AlternateContent>
    <mc:AlternateContent xmlns:mc="http://schemas.openxmlformats.org/markup-compatibility/2006">
      <mc:Choice Requires="x14">
        <oleObject progId="Word.Document.12" shapeId="25604" r:id="rId7">
          <objectPr defaultSize="0" r:id="rId8">
            <anchor moveWithCells="1">
              <from>
                <xdr:col>2</xdr:col>
                <xdr:colOff>38100</xdr:colOff>
                <xdr:row>17</xdr:row>
                <xdr:rowOff>95250</xdr:rowOff>
              </from>
              <to>
                <xdr:col>3</xdr:col>
                <xdr:colOff>361950</xdr:colOff>
                <xdr:row>20</xdr:row>
                <xdr:rowOff>9525</xdr:rowOff>
              </to>
            </anchor>
          </objectPr>
        </oleObject>
      </mc:Choice>
      <mc:Fallback>
        <oleObject progId="Word.Document.12" shapeId="25604" r:id="rId7"/>
      </mc:Fallback>
    </mc:AlternateContent>
    <mc:AlternateContent xmlns:mc="http://schemas.openxmlformats.org/markup-compatibility/2006">
      <mc:Choice Requires="x14">
        <oleObject progId="Word.Document.12" shapeId="25605" r:id="rId9">
          <objectPr defaultSize="0" r:id="rId10">
            <anchor moveWithCells="1">
              <from>
                <xdr:col>2</xdr:col>
                <xdr:colOff>47625</xdr:colOff>
                <xdr:row>30</xdr:row>
                <xdr:rowOff>95250</xdr:rowOff>
              </from>
              <to>
                <xdr:col>3</xdr:col>
                <xdr:colOff>371475</xdr:colOff>
                <xdr:row>33</xdr:row>
                <xdr:rowOff>9525</xdr:rowOff>
              </to>
            </anchor>
          </objectPr>
        </oleObject>
      </mc:Choice>
      <mc:Fallback>
        <oleObject progId="Word.Document.12" shapeId="25605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629C-ED71-4F1C-A1C9-66C26D78EDC2}">
  <sheetPr>
    <tabColor theme="0"/>
  </sheetPr>
  <dimension ref="B1:P28"/>
  <sheetViews>
    <sheetView showGridLines="0" zoomScaleNormal="100" workbookViewId="0">
      <selection activeCell="D28" sqref="D28"/>
    </sheetView>
  </sheetViews>
  <sheetFormatPr defaultRowHeight="15"/>
  <cols>
    <col min="1" max="1" width="3.7109375" customWidth="1"/>
    <col min="2" max="2" width="12.140625" customWidth="1"/>
    <col min="3" max="4" width="30.7109375" customWidth="1"/>
    <col min="5" max="6" width="15.7109375" customWidth="1"/>
    <col min="7" max="8" width="20.7109375" customWidth="1"/>
    <col min="9" max="9" width="10.140625" customWidth="1"/>
    <col min="12" max="12" width="15.140625" customWidth="1"/>
    <col min="14" max="14" width="18.5703125" customWidth="1"/>
    <col min="15" max="15" width="11.140625" bestFit="1" customWidth="1"/>
  </cols>
  <sheetData>
    <row r="1" spans="2:16" ht="15.75" thickBot="1">
      <c r="B1" s="15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30" customHeight="1" thickTop="1" thickBot="1">
      <c r="B2" s="200" t="s">
        <v>104</v>
      </c>
      <c r="C2" s="200"/>
      <c r="D2" s="200"/>
      <c r="E2" s="200"/>
      <c r="F2" s="201"/>
      <c r="G2" s="193"/>
      <c r="H2" s="184"/>
      <c r="I2" s="184"/>
      <c r="J2" s="184"/>
      <c r="K2" s="184"/>
      <c r="L2" s="184"/>
      <c r="M2" s="184"/>
      <c r="N2" s="184"/>
      <c r="O2" s="184"/>
      <c r="P2" s="184"/>
    </row>
    <row r="3" spans="2:16" ht="30" customHeight="1" thickTop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4"/>
    </row>
    <row r="4" spans="2:16" ht="24.95" customHeight="1">
      <c r="B4" s="192" t="s">
        <v>107</v>
      </c>
      <c r="C4" s="192"/>
      <c r="D4" s="192"/>
      <c r="E4" s="192"/>
      <c r="F4" s="192"/>
      <c r="G4" s="185"/>
      <c r="H4" s="185"/>
      <c r="I4" s="185"/>
      <c r="J4" s="185"/>
      <c r="K4" s="185"/>
      <c r="L4" s="185"/>
      <c r="M4" s="185"/>
      <c r="N4" s="185"/>
      <c r="O4" s="185"/>
      <c r="P4" s="184"/>
    </row>
    <row r="10" spans="2:16">
      <c r="B10" s="145" t="s">
        <v>103</v>
      </c>
      <c r="C10" s="145"/>
      <c r="D10" s="145"/>
      <c r="E10" s="145"/>
      <c r="F10" s="145"/>
    </row>
    <row r="11" spans="2:16" s="44" customFormat="1" ht="48.75" customHeight="1">
      <c r="B11" s="148" t="s">
        <v>10</v>
      </c>
      <c r="C11" s="156" t="s">
        <v>90</v>
      </c>
      <c r="D11" s="43" t="s">
        <v>91</v>
      </c>
      <c r="E11" s="194"/>
      <c r="F11" s="195"/>
    </row>
    <row r="12" spans="2:16" s="44" customFormat="1" ht="30" customHeight="1">
      <c r="B12" s="147"/>
      <c r="C12" s="155"/>
      <c r="D12" s="155"/>
      <c r="E12" s="196"/>
      <c r="F12" s="197"/>
    </row>
    <row r="13" spans="2:16">
      <c r="B13" s="92" t="s">
        <v>53</v>
      </c>
      <c r="C13" s="91">
        <v>300000</v>
      </c>
      <c r="D13" s="91">
        <v>1000000</v>
      </c>
      <c r="E13" s="198">
        <f>IFERROR(C13/D13,"")</f>
        <v>0.3</v>
      </c>
      <c r="F13" s="199"/>
    </row>
    <row r="14" spans="2:16">
      <c r="B14" s="60" t="s">
        <v>54</v>
      </c>
      <c r="C14" s="17">
        <v>400000</v>
      </c>
      <c r="D14" s="17">
        <v>1000000</v>
      </c>
      <c r="E14" s="198">
        <f t="shared" ref="E14:E27" si="0">IFERROR(C14/D14,"")</f>
        <v>0.4</v>
      </c>
      <c r="F14" s="199"/>
    </row>
    <row r="15" spans="2:16">
      <c r="B15" s="60" t="s">
        <v>55</v>
      </c>
      <c r="C15" s="17">
        <v>500000</v>
      </c>
      <c r="D15" s="17">
        <v>1000000</v>
      </c>
      <c r="E15" s="198">
        <f t="shared" si="0"/>
        <v>0.5</v>
      </c>
      <c r="F15" s="199"/>
    </row>
    <row r="16" spans="2:16">
      <c r="B16" s="60" t="s">
        <v>56</v>
      </c>
      <c r="C16" s="17"/>
      <c r="D16" s="17"/>
      <c r="E16" s="198" t="str">
        <f t="shared" si="0"/>
        <v/>
      </c>
      <c r="F16" s="199"/>
    </row>
    <row r="17" spans="2:6">
      <c r="B17" s="60" t="s">
        <v>57</v>
      </c>
      <c r="C17" s="17"/>
      <c r="D17" s="17"/>
      <c r="E17" s="198" t="str">
        <f t="shared" si="0"/>
        <v/>
      </c>
      <c r="F17" s="199"/>
    </row>
    <row r="18" spans="2:6">
      <c r="B18" s="60" t="s">
        <v>58</v>
      </c>
      <c r="C18" s="17"/>
      <c r="D18" s="17"/>
      <c r="E18" s="198" t="str">
        <f t="shared" si="0"/>
        <v/>
      </c>
      <c r="F18" s="199"/>
    </row>
    <row r="19" spans="2:6">
      <c r="B19" s="60" t="s">
        <v>59</v>
      </c>
      <c r="C19" s="17"/>
      <c r="D19" s="17"/>
      <c r="E19" s="198" t="str">
        <f t="shared" si="0"/>
        <v/>
      </c>
      <c r="F19" s="199"/>
    </row>
    <row r="20" spans="2:6">
      <c r="B20" s="60" t="s">
        <v>60</v>
      </c>
      <c r="C20" s="17"/>
      <c r="D20" s="17"/>
      <c r="E20" s="198" t="str">
        <f t="shared" si="0"/>
        <v/>
      </c>
      <c r="F20" s="199"/>
    </row>
    <row r="21" spans="2:6">
      <c r="B21" s="60" t="s">
        <v>61</v>
      </c>
      <c r="C21" s="17"/>
      <c r="D21" s="17"/>
      <c r="E21" s="198" t="str">
        <f t="shared" si="0"/>
        <v/>
      </c>
      <c r="F21" s="199"/>
    </row>
    <row r="22" spans="2:6">
      <c r="B22" s="60" t="s">
        <v>62</v>
      </c>
      <c r="C22" s="17"/>
      <c r="D22" s="17"/>
      <c r="E22" s="198" t="str">
        <f t="shared" si="0"/>
        <v/>
      </c>
      <c r="F22" s="199"/>
    </row>
    <row r="23" spans="2:6">
      <c r="B23" s="60" t="s">
        <v>63</v>
      </c>
      <c r="C23" s="17"/>
      <c r="D23" s="17"/>
      <c r="E23" s="198" t="str">
        <f t="shared" si="0"/>
        <v/>
      </c>
      <c r="F23" s="199"/>
    </row>
    <row r="24" spans="2:6">
      <c r="B24" s="60" t="s">
        <v>64</v>
      </c>
      <c r="C24" s="17"/>
      <c r="D24" s="17"/>
      <c r="E24" s="198" t="str">
        <f t="shared" si="0"/>
        <v/>
      </c>
      <c r="F24" s="199"/>
    </row>
    <row r="25" spans="2:6">
      <c r="B25" s="60" t="s">
        <v>65</v>
      </c>
      <c r="C25" s="17"/>
      <c r="D25" s="17"/>
      <c r="E25" s="198" t="str">
        <f t="shared" si="0"/>
        <v/>
      </c>
      <c r="F25" s="199"/>
    </row>
    <row r="26" spans="2:6">
      <c r="B26" s="60" t="s">
        <v>66</v>
      </c>
      <c r="C26" s="17"/>
      <c r="D26" s="17"/>
      <c r="E26" s="198" t="str">
        <f t="shared" si="0"/>
        <v/>
      </c>
      <c r="F26" s="199"/>
    </row>
    <row r="27" spans="2:6">
      <c r="B27" s="60" t="s">
        <v>67</v>
      </c>
      <c r="C27" s="17"/>
      <c r="D27" s="17"/>
      <c r="E27" s="198" t="str">
        <f t="shared" si="0"/>
        <v/>
      </c>
      <c r="F27" s="199"/>
    </row>
    <row r="28" spans="2:6" ht="20.100000000000001" customHeight="1">
      <c r="B28" s="41"/>
      <c r="C28" s="41"/>
      <c r="D28" s="41"/>
      <c r="E28" s="41"/>
      <c r="F28" s="41"/>
    </row>
  </sheetData>
  <mergeCells count="20">
    <mergeCell ref="B2:E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B10:F10"/>
    <mergeCell ref="B11:B12"/>
    <mergeCell ref="B4:F4"/>
    <mergeCell ref="E11:F1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headerFooter>
    <oddFooter>&amp;CStran &amp;N/&amp;N</oddFooter>
  </headerFooter>
  <colBreaks count="1" manualBreakCount="1">
    <brk id="6" max="1048575" man="1"/>
  </colBreaks>
  <customProperties>
    <customPr name="ID" r:id="rId2"/>
  </customProperties>
  <drawing r:id="rId3"/>
  <legacyDrawing r:id="rId4"/>
  <oleObjects>
    <mc:AlternateContent xmlns:mc="http://schemas.openxmlformats.org/markup-compatibility/2006">
      <mc:Choice Requires="x14">
        <oleObject progId="Word.Document.12" shapeId="26625" r:id="rId5">
          <objectPr defaultSize="0" r:id="rId6">
            <anchor moveWithCells="1">
              <from>
                <xdr:col>2</xdr:col>
                <xdr:colOff>142875</xdr:colOff>
                <xdr:row>5</xdr:row>
                <xdr:rowOff>76200</xdr:rowOff>
              </from>
              <to>
                <xdr:col>3</xdr:col>
                <xdr:colOff>228600</xdr:colOff>
                <xdr:row>7</xdr:row>
                <xdr:rowOff>171450</xdr:rowOff>
              </to>
            </anchor>
          </objectPr>
        </oleObject>
      </mc:Choice>
      <mc:Fallback>
        <oleObject progId="Word.Document.12" shapeId="26625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705BF-F53F-42F6-A953-348B574FFEC1}">
  <sheetPr>
    <tabColor theme="8" tint="0.59999389629810485"/>
  </sheetPr>
  <dimension ref="B4:O12"/>
  <sheetViews>
    <sheetView showGridLines="0" workbookViewId="0">
      <selection activeCell="N25" sqref="N25"/>
    </sheetView>
  </sheetViews>
  <sheetFormatPr defaultRowHeight="15"/>
  <cols>
    <col min="2" max="4" width="7.7109375" customWidth="1"/>
    <col min="5" max="5" width="21.7109375" customWidth="1"/>
    <col min="7" max="9" width="7.7109375" customWidth="1"/>
    <col min="10" max="10" width="21.7109375" customWidth="1"/>
    <col min="15" max="15" width="22.7109375" customWidth="1"/>
  </cols>
  <sheetData>
    <row r="4" spans="2:15" s="44" customFormat="1" ht="82.5" customHeight="1" thickBot="1">
      <c r="B4" s="149" t="s">
        <v>44</v>
      </c>
      <c r="C4" s="150"/>
      <c r="D4" s="150"/>
      <c r="E4" s="68" t="s">
        <v>46</v>
      </c>
      <c r="F4" s="62"/>
      <c r="G4" s="149" t="s">
        <v>45</v>
      </c>
      <c r="H4" s="150"/>
      <c r="I4" s="150"/>
      <c r="J4" s="68" t="s">
        <v>47</v>
      </c>
      <c r="L4" s="149" t="s">
        <v>50</v>
      </c>
      <c r="M4" s="150"/>
      <c r="N4" s="150"/>
      <c r="O4" s="68" t="s">
        <v>68</v>
      </c>
    </row>
    <row r="5" spans="2:15" ht="24.95" customHeight="1" thickBot="1">
      <c r="B5" s="69"/>
      <c r="C5" s="63" t="s">
        <v>38</v>
      </c>
      <c r="D5" s="64">
        <v>0.3</v>
      </c>
      <c r="E5" s="70">
        <v>0.65</v>
      </c>
      <c r="F5" s="61"/>
      <c r="G5" s="69"/>
      <c r="H5" s="63" t="s">
        <v>41</v>
      </c>
      <c r="I5" s="64">
        <v>0.45</v>
      </c>
      <c r="J5" s="70">
        <v>0.65</v>
      </c>
      <c r="L5" s="84"/>
      <c r="M5" s="85" t="s">
        <v>49</v>
      </c>
      <c r="N5" s="64">
        <v>0.5</v>
      </c>
      <c r="O5" s="70">
        <v>0</v>
      </c>
    </row>
    <row r="6" spans="2:15" ht="24.95" customHeight="1" thickBot="1">
      <c r="B6" s="71">
        <f>D5</f>
        <v>0.3</v>
      </c>
      <c r="C6" s="65" t="s">
        <v>39</v>
      </c>
      <c r="D6" s="64">
        <f t="shared" ref="D6:D11" si="0">B6+0.05</f>
        <v>0.35</v>
      </c>
      <c r="E6" s="70">
        <v>0.70000000000000007</v>
      </c>
      <c r="F6" s="61"/>
      <c r="G6" s="71">
        <f>I5</f>
        <v>0.45</v>
      </c>
      <c r="H6" s="65" t="s">
        <v>42</v>
      </c>
      <c r="I6" s="64">
        <f t="shared" ref="I6:I11" si="1">G6+0.05</f>
        <v>0.5</v>
      </c>
      <c r="J6" s="70">
        <v>0.70000000000000007</v>
      </c>
      <c r="L6" s="72">
        <v>0.5</v>
      </c>
      <c r="M6" s="67" t="s">
        <v>51</v>
      </c>
      <c r="N6" s="66">
        <v>0.75</v>
      </c>
      <c r="O6" s="73">
        <v>0.5</v>
      </c>
    </row>
    <row r="7" spans="2:15" ht="24.95" customHeight="1" thickBot="1">
      <c r="B7" s="71">
        <f>D6</f>
        <v>0.35</v>
      </c>
      <c r="C7" s="65" t="s">
        <v>39</v>
      </c>
      <c r="D7" s="64">
        <f t="shared" si="0"/>
        <v>0.39999999999999997</v>
      </c>
      <c r="E7" s="70">
        <v>0.75000000000000011</v>
      </c>
      <c r="F7" s="61"/>
      <c r="G7" s="71">
        <f>I6</f>
        <v>0.5</v>
      </c>
      <c r="H7" s="65" t="s">
        <v>42</v>
      </c>
      <c r="I7" s="64">
        <f t="shared" si="1"/>
        <v>0.55000000000000004</v>
      </c>
      <c r="J7" s="70">
        <v>0.75000000000000011</v>
      </c>
      <c r="L7" s="72">
        <v>0.75</v>
      </c>
      <c r="M7" s="67" t="s">
        <v>51</v>
      </c>
      <c r="N7" s="66">
        <v>0.9</v>
      </c>
      <c r="O7" s="73">
        <v>0.8</v>
      </c>
    </row>
    <row r="8" spans="2:15" ht="24.95" customHeight="1" thickBot="1">
      <c r="B8" s="71">
        <f t="shared" ref="B8:B12" si="2">D7</f>
        <v>0.39999999999999997</v>
      </c>
      <c r="C8" s="65" t="s">
        <v>39</v>
      </c>
      <c r="D8" s="64">
        <f t="shared" si="0"/>
        <v>0.44999999999999996</v>
      </c>
      <c r="E8" s="70">
        <v>0.80000000000000016</v>
      </c>
      <c r="F8" s="61"/>
      <c r="G8" s="71">
        <f t="shared" ref="G8:G12" si="3">I7</f>
        <v>0.55000000000000004</v>
      </c>
      <c r="H8" s="65" t="s">
        <v>42</v>
      </c>
      <c r="I8" s="64">
        <f t="shared" si="1"/>
        <v>0.60000000000000009</v>
      </c>
      <c r="J8" s="70">
        <v>0.80000000000000016</v>
      </c>
      <c r="L8" s="71">
        <v>0.9</v>
      </c>
      <c r="M8" s="65" t="s">
        <v>51</v>
      </c>
      <c r="N8" s="64">
        <v>1.1000000000000001</v>
      </c>
      <c r="O8" s="73">
        <v>1</v>
      </c>
    </row>
    <row r="9" spans="2:15" ht="24.95" customHeight="1" thickBot="1">
      <c r="B9" s="72">
        <f t="shared" si="2"/>
        <v>0.44999999999999996</v>
      </c>
      <c r="C9" s="67" t="s">
        <v>39</v>
      </c>
      <c r="D9" s="66">
        <f t="shared" si="0"/>
        <v>0.49999999999999994</v>
      </c>
      <c r="E9" s="73">
        <v>0.8500000000000002</v>
      </c>
      <c r="G9" s="72">
        <f t="shared" si="3"/>
        <v>0.60000000000000009</v>
      </c>
      <c r="H9" s="67" t="s">
        <v>42</v>
      </c>
      <c r="I9" s="66">
        <f t="shared" si="1"/>
        <v>0.65000000000000013</v>
      </c>
      <c r="J9" s="73">
        <v>0.8500000000000002</v>
      </c>
      <c r="L9" s="74">
        <v>1.1000000000000001</v>
      </c>
      <c r="M9" s="93" t="s">
        <v>52</v>
      </c>
      <c r="N9" s="76"/>
      <c r="O9" s="77">
        <v>1.1000000000000001</v>
      </c>
    </row>
    <row r="10" spans="2:15" ht="24.95" customHeight="1" thickBot="1">
      <c r="B10" s="72">
        <f t="shared" si="2"/>
        <v>0.49999999999999994</v>
      </c>
      <c r="C10" s="67" t="s">
        <v>39</v>
      </c>
      <c r="D10" s="66">
        <f t="shared" si="0"/>
        <v>0.54999999999999993</v>
      </c>
      <c r="E10" s="73">
        <v>0.90000000000000024</v>
      </c>
      <c r="G10" s="72">
        <f t="shared" si="3"/>
        <v>0.65000000000000013</v>
      </c>
      <c r="H10" s="67" t="s">
        <v>42</v>
      </c>
      <c r="I10" s="66">
        <f t="shared" si="1"/>
        <v>0.70000000000000018</v>
      </c>
      <c r="J10" s="73">
        <v>0.90000000000000024</v>
      </c>
    </row>
    <row r="11" spans="2:15" ht="24.95" customHeight="1" thickBot="1">
      <c r="B11" s="72">
        <f t="shared" si="2"/>
        <v>0.54999999999999993</v>
      </c>
      <c r="C11" s="67" t="s">
        <v>39</v>
      </c>
      <c r="D11" s="66">
        <f t="shared" si="0"/>
        <v>0.6</v>
      </c>
      <c r="E11" s="73">
        <v>0.95000000000000029</v>
      </c>
      <c r="G11" s="72">
        <f t="shared" si="3"/>
        <v>0.70000000000000018</v>
      </c>
      <c r="H11" s="67" t="s">
        <v>42</v>
      </c>
      <c r="I11" s="66">
        <f t="shared" si="1"/>
        <v>0.75000000000000022</v>
      </c>
      <c r="J11" s="73">
        <v>0.95000000000000029</v>
      </c>
    </row>
    <row r="12" spans="2:15" ht="24.95" customHeight="1">
      <c r="B12" s="74">
        <f t="shared" si="2"/>
        <v>0.6</v>
      </c>
      <c r="C12" s="75" t="s">
        <v>40</v>
      </c>
      <c r="D12" s="76"/>
      <c r="E12" s="77">
        <v>1.0000000000000002</v>
      </c>
      <c r="G12" s="74">
        <f t="shared" si="3"/>
        <v>0.75000000000000022</v>
      </c>
      <c r="H12" s="75" t="s">
        <v>43</v>
      </c>
      <c r="I12" s="76"/>
      <c r="J12" s="77">
        <v>1.0000000000000002</v>
      </c>
    </row>
  </sheetData>
  <mergeCells count="3">
    <mergeCell ref="B4:D4"/>
    <mergeCell ref="G4:I4"/>
    <mergeCell ref="L4:N4"/>
  </mergeCells>
  <pageMargins left="0.7" right="0.7" top="0.75" bottom="0.75" header="0.3" footer="0.3"/>
  <pageSetup paperSize="9" orientation="portrait" verticalDpi="0" r:id="rId1"/>
  <customProperties>
    <customPr name="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41523-3539-47CB-B9B2-A66FBFCA9DD2}">
  <sheetPr>
    <tabColor theme="7" tint="0.79998168889431442"/>
  </sheetPr>
  <dimension ref="B5:O44"/>
  <sheetViews>
    <sheetView showGridLines="0" workbookViewId="0">
      <selection activeCell="R22" sqref="R22"/>
    </sheetView>
  </sheetViews>
  <sheetFormatPr defaultRowHeight="15"/>
  <cols>
    <col min="2" max="2" width="9.140625" style="15"/>
    <col min="3" max="26" width="15.7109375" customWidth="1"/>
  </cols>
  <sheetData>
    <row r="5" spans="2:12">
      <c r="B5" s="122" t="s">
        <v>10</v>
      </c>
      <c r="C5" s="128" t="s">
        <v>6</v>
      </c>
      <c r="D5" s="130" t="s">
        <v>29</v>
      </c>
      <c r="E5" s="131"/>
      <c r="F5" s="131"/>
      <c r="G5" s="132"/>
      <c r="H5" s="131" t="s">
        <v>24</v>
      </c>
      <c r="I5" s="131"/>
      <c r="J5" s="131"/>
      <c r="K5" s="131"/>
      <c r="L5" s="133" t="s">
        <v>20</v>
      </c>
    </row>
    <row r="6" spans="2:12" s="14" customFormat="1" ht="36" customHeight="1">
      <c r="B6" s="123"/>
      <c r="C6" s="129"/>
      <c r="D6" s="28" t="s">
        <v>7</v>
      </c>
      <c r="E6" s="23" t="s">
        <v>8</v>
      </c>
      <c r="F6" s="23" t="s">
        <v>9</v>
      </c>
      <c r="G6" s="29" t="s">
        <v>11</v>
      </c>
      <c r="H6" s="25" t="s">
        <v>7</v>
      </c>
      <c r="I6" s="23" t="s">
        <v>8</v>
      </c>
      <c r="J6" s="23" t="s">
        <v>9</v>
      </c>
      <c r="K6" s="31" t="s">
        <v>15</v>
      </c>
      <c r="L6" s="133"/>
    </row>
    <row r="7" spans="2:12">
      <c r="B7" s="34">
        <v>2016</v>
      </c>
      <c r="C7" s="35">
        <v>42726</v>
      </c>
      <c r="D7" s="30" t="e">
        <f>Podatki!#REF!</f>
        <v>#REF!</v>
      </c>
      <c r="E7" s="47"/>
      <c r="F7" s="17" t="e">
        <f>Podatki!#REF!</f>
        <v>#REF!</v>
      </c>
      <c r="G7" s="27" t="e">
        <f>SUM(D7:F7)</f>
        <v>#REF!</v>
      </c>
      <c r="H7" s="26" t="e">
        <f>Podatki!#REF!</f>
        <v>#REF!</v>
      </c>
      <c r="I7" s="47"/>
      <c r="J7" s="17" t="e">
        <f>Podatki!#REF!</f>
        <v>#REF!</v>
      </c>
      <c r="K7" s="33" t="e">
        <f>SUM(H7:J7)</f>
        <v>#REF!</v>
      </c>
      <c r="L7" s="20" t="e">
        <f>G7/K7</f>
        <v>#REF!</v>
      </c>
    </row>
    <row r="8" spans="2:12">
      <c r="B8" s="34">
        <v>2017</v>
      </c>
      <c r="C8" s="35">
        <v>42746</v>
      </c>
      <c r="D8" s="30">
        <f>Podatki!M7</f>
        <v>109897.571813081</v>
      </c>
      <c r="E8" s="47"/>
      <c r="F8" s="17">
        <f>Podatki!M11</f>
        <v>0</v>
      </c>
      <c r="G8" s="27">
        <f t="shared" ref="G8:G10" si="0">SUM(D8:F8)</f>
        <v>109897.571813081</v>
      </c>
      <c r="H8" s="26" t="e">
        <f>Podatki!#REF!</f>
        <v>#REF!</v>
      </c>
      <c r="I8" s="47"/>
      <c r="J8" s="17" t="e">
        <f>Podatki!#REF!</f>
        <v>#REF!</v>
      </c>
      <c r="K8" s="33" t="e">
        <f t="shared" ref="K8:K10" si="1">SUM(H8:J8)</f>
        <v>#REF!</v>
      </c>
      <c r="L8" s="20" t="e">
        <f t="shared" ref="L8:L10" si="2">G8/K8</f>
        <v>#REF!</v>
      </c>
    </row>
    <row r="9" spans="2:12">
      <c r="B9" s="34">
        <v>2018</v>
      </c>
      <c r="C9" s="35">
        <v>43157</v>
      </c>
      <c r="D9" s="30">
        <f>Podatki!N7</f>
        <v>106429.174</v>
      </c>
      <c r="E9" s="47"/>
      <c r="F9" s="17">
        <f>Podatki!N11</f>
        <v>0</v>
      </c>
      <c r="G9" s="27">
        <f t="shared" si="0"/>
        <v>106429.174</v>
      </c>
      <c r="H9" s="26" t="e">
        <f>Podatki!#REF!</f>
        <v>#REF!</v>
      </c>
      <c r="I9" s="47"/>
      <c r="J9" s="17" t="e">
        <f>Podatki!#REF!</f>
        <v>#REF!</v>
      </c>
      <c r="K9" s="33" t="e">
        <f t="shared" si="1"/>
        <v>#REF!</v>
      </c>
      <c r="L9" s="20" t="e">
        <f t="shared" si="2"/>
        <v>#REF!</v>
      </c>
    </row>
    <row r="10" spans="2:12">
      <c r="B10" s="34">
        <v>2019</v>
      </c>
      <c r="C10" s="35">
        <v>43698</v>
      </c>
      <c r="D10" s="30">
        <f>Podatki!O7</f>
        <v>73119.425660819994</v>
      </c>
      <c r="E10" s="17">
        <f>Podatki!O9</f>
        <v>0</v>
      </c>
      <c r="F10" s="17">
        <f>Podatki!O11</f>
        <v>0</v>
      </c>
      <c r="G10" s="27">
        <f t="shared" si="0"/>
        <v>73119.425660819994</v>
      </c>
      <c r="H10" s="26" t="e">
        <f>Podatki!#REF!</f>
        <v>#REF!</v>
      </c>
      <c r="I10" s="17" t="e">
        <f>Podatki!#REF!</f>
        <v>#REF!</v>
      </c>
      <c r="J10" s="17" t="e">
        <f>Podatki!#REF!</f>
        <v>#REF!</v>
      </c>
      <c r="K10" s="33" t="e">
        <f t="shared" si="1"/>
        <v>#REF!</v>
      </c>
      <c r="L10" s="20" t="e">
        <f t="shared" si="2"/>
        <v>#REF!</v>
      </c>
    </row>
    <row r="11" spans="2:12" ht="20.100000000000001" customHeight="1">
      <c r="K11" s="50"/>
      <c r="L11" s="51" t="e">
        <f>AVERAGE(L7:L10)</f>
        <v>#REF!</v>
      </c>
    </row>
    <row r="12" spans="2:12" ht="15.75" thickBot="1"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2:12" ht="15.75" thickTop="1"/>
    <row r="16" spans="2:12">
      <c r="C16" s="18"/>
      <c r="D16" s="19"/>
    </row>
    <row r="18" spans="2:15">
      <c r="B18" s="134" t="s">
        <v>10</v>
      </c>
      <c r="C18" s="136" t="s">
        <v>32</v>
      </c>
      <c r="D18" s="137"/>
      <c r="E18" s="137"/>
      <c r="F18" s="137"/>
      <c r="G18" s="137"/>
      <c r="H18" s="137"/>
      <c r="I18" s="146" t="s">
        <v>33</v>
      </c>
      <c r="J18" s="140"/>
      <c r="K18" s="140"/>
      <c r="L18" s="140"/>
      <c r="M18" s="140"/>
      <c r="N18" s="141"/>
      <c r="O18" s="48" t="s">
        <v>21</v>
      </c>
    </row>
    <row r="19" spans="2:15" ht="17.25">
      <c r="B19" s="135"/>
      <c r="C19" s="36" t="s">
        <v>7</v>
      </c>
      <c r="D19" s="24" t="s">
        <v>8</v>
      </c>
      <c r="E19" s="24" t="s">
        <v>9</v>
      </c>
      <c r="F19" s="24" t="s">
        <v>13</v>
      </c>
      <c r="G19" s="24" t="s">
        <v>14</v>
      </c>
      <c r="H19" s="49" t="s">
        <v>25</v>
      </c>
      <c r="I19" s="28" t="s">
        <v>7</v>
      </c>
      <c r="J19" s="23" t="s">
        <v>8</v>
      </c>
      <c r="K19" s="23" t="s">
        <v>9</v>
      </c>
      <c r="L19" s="23" t="s">
        <v>13</v>
      </c>
      <c r="M19" s="23" t="s">
        <v>14</v>
      </c>
      <c r="N19" s="29" t="s">
        <v>26</v>
      </c>
      <c r="O19" s="48"/>
    </row>
    <row r="20" spans="2:15">
      <c r="B20" s="37">
        <v>2016</v>
      </c>
      <c r="C20" s="26" t="e">
        <f>Podatki!#REF!</f>
        <v>#REF!</v>
      </c>
      <c r="D20" s="47"/>
      <c r="E20" s="17" t="e">
        <f>Podatki!#REF!</f>
        <v>#REF!</v>
      </c>
      <c r="F20" s="17" t="e">
        <f>Podatki!#REF!</f>
        <v>#REF!</v>
      </c>
      <c r="G20" s="17" t="e">
        <f>Podatki!#REF!</f>
        <v>#REF!</v>
      </c>
      <c r="H20" s="33" t="e">
        <f>SUM(C20:G20)</f>
        <v>#REF!</v>
      </c>
      <c r="I20" s="30" t="e">
        <f>Podatki!#REF!</f>
        <v>#REF!</v>
      </c>
      <c r="J20" s="47"/>
      <c r="K20" s="17" t="e">
        <f>Podatki!#REF!</f>
        <v>#REF!</v>
      </c>
      <c r="L20" s="17" t="e">
        <f>Podatki!#REF!</f>
        <v>#REF!</v>
      </c>
      <c r="M20" s="17" t="e">
        <f>Podatki!#REF!</f>
        <v>#REF!</v>
      </c>
      <c r="N20" s="27" t="e">
        <f t="shared" ref="N20:N21" si="3">SUM(I20:M20)</f>
        <v>#REF!</v>
      </c>
      <c r="O20" s="38" t="e">
        <f>H20/N20</f>
        <v>#REF!</v>
      </c>
    </row>
    <row r="21" spans="2:15">
      <c r="B21" s="37">
        <v>2017</v>
      </c>
      <c r="C21" s="26">
        <f>Podatki!J7</f>
        <v>76650665.358712301</v>
      </c>
      <c r="D21" s="47"/>
      <c r="E21" s="17">
        <f>Podatki!J11</f>
        <v>4623401.0268797204</v>
      </c>
      <c r="F21" s="17">
        <f>Podatki!J8</f>
        <v>41043532.073868804</v>
      </c>
      <c r="G21" s="17">
        <f>Podatki!J10</f>
        <v>855789.34792869794</v>
      </c>
      <c r="H21" s="33">
        <f t="shared" ref="H21:H23" si="4">SUM(C21:G21)</f>
        <v>123173387.80738953</v>
      </c>
      <c r="I21" s="30" t="e">
        <f>Podatki!#REF!</f>
        <v>#REF!</v>
      </c>
      <c r="J21" s="47"/>
      <c r="K21" s="17" t="e">
        <f>Podatki!#REF!</f>
        <v>#REF!</v>
      </c>
      <c r="L21" s="17" t="e">
        <f>Podatki!#REF!</f>
        <v>#REF!</v>
      </c>
      <c r="M21" s="17" t="e">
        <f>Podatki!#REF!</f>
        <v>#REF!</v>
      </c>
      <c r="N21" s="27" t="e">
        <f t="shared" si="3"/>
        <v>#REF!</v>
      </c>
      <c r="O21" s="38" t="e">
        <f t="shared" ref="O21:O23" si="5">H21/N21</f>
        <v>#REF!</v>
      </c>
    </row>
    <row r="22" spans="2:15">
      <c r="B22" s="37">
        <v>2018</v>
      </c>
      <c r="C22" s="26">
        <f>Podatki!K7</f>
        <v>44336351.753288798</v>
      </c>
      <c r="D22" s="47"/>
      <c r="E22" s="17">
        <f>Podatki!K11</f>
        <v>1797657.7858933001</v>
      </c>
      <c r="F22" s="17">
        <f>Podatki!K8</f>
        <v>13427253.6546806</v>
      </c>
      <c r="G22" s="17">
        <f>Podatki!K10</f>
        <v>692164.97260133096</v>
      </c>
      <c r="H22" s="33">
        <f t="shared" si="4"/>
        <v>60253428.166464031</v>
      </c>
      <c r="I22" s="30" t="e">
        <f>Podatki!#REF!</f>
        <v>#REF!</v>
      </c>
      <c r="J22" s="47"/>
      <c r="K22" s="17" t="e">
        <f>Podatki!#REF!</f>
        <v>#REF!</v>
      </c>
      <c r="L22" s="17" t="e">
        <f>Podatki!#REF!</f>
        <v>#REF!</v>
      </c>
      <c r="M22" s="17" t="e">
        <f>Podatki!#REF!</f>
        <v>#REF!</v>
      </c>
      <c r="N22" s="27" t="e">
        <f>SUM(I22:M22)</f>
        <v>#REF!</v>
      </c>
      <c r="O22" s="38" t="e">
        <f t="shared" si="5"/>
        <v>#REF!</v>
      </c>
    </row>
    <row r="23" spans="2:15">
      <c r="B23" s="37">
        <v>2019</v>
      </c>
      <c r="C23" s="26">
        <f>Podatki!L7</f>
        <v>50230896.049343199</v>
      </c>
      <c r="D23" s="17">
        <f>Podatki!L9</f>
        <v>1004773.00013165</v>
      </c>
      <c r="E23" s="17">
        <f>Podatki!L11</f>
        <v>1740824.6653543799</v>
      </c>
      <c r="F23" s="17">
        <f>Podatki!L8</f>
        <v>18134424.120551601</v>
      </c>
      <c r="G23" s="17">
        <f>Podatki!L10</f>
        <v>487197.18903971103</v>
      </c>
      <c r="H23" s="33">
        <f t="shared" si="4"/>
        <v>71598115.02442053</v>
      </c>
      <c r="I23" s="30" t="e">
        <f>Podatki!#REF!</f>
        <v>#REF!</v>
      </c>
      <c r="J23" s="17">
        <f>Podatki!F9</f>
        <v>7730831.99977409</v>
      </c>
      <c r="K23" s="17" t="e">
        <f>Podatki!#REF!</f>
        <v>#REF!</v>
      </c>
      <c r="L23" s="17" t="e">
        <f>Podatki!#REF!</f>
        <v>#REF!</v>
      </c>
      <c r="M23" s="17" t="e">
        <f>Podatki!#REF!</f>
        <v>#REF!</v>
      </c>
      <c r="N23" s="27" t="e">
        <f>SUM(I23:M23)</f>
        <v>#REF!</v>
      </c>
      <c r="O23" s="38" t="e">
        <f t="shared" si="5"/>
        <v>#REF!</v>
      </c>
    </row>
    <row r="24" spans="2:15" ht="20.100000000000001" customHeight="1">
      <c r="N24" s="50"/>
      <c r="O24" s="51" t="e">
        <f>AVERAGE(O20:O23)</f>
        <v>#REF!</v>
      </c>
    </row>
    <row r="25" spans="2:15" ht="15.75" thickBot="1"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2:15" ht="15.75" thickTop="1"/>
    <row r="31" spans="2:15">
      <c r="B31" s="122" t="s">
        <v>10</v>
      </c>
      <c r="C31" s="124" t="s">
        <v>16</v>
      </c>
      <c r="D31" s="124"/>
      <c r="E31" s="124"/>
      <c r="F31" s="124"/>
      <c r="G31" s="124"/>
      <c r="H31" s="124"/>
      <c r="I31" s="146" t="s">
        <v>36</v>
      </c>
      <c r="J31" s="140"/>
      <c r="K31" s="140"/>
      <c r="L31" s="140"/>
      <c r="M31" s="140"/>
      <c r="N31" s="141"/>
      <c r="O31" s="32" t="s">
        <v>23</v>
      </c>
    </row>
    <row r="32" spans="2:15" s="14" customFormat="1" ht="36" customHeight="1">
      <c r="B32" s="123"/>
      <c r="C32" s="28" t="s">
        <v>7</v>
      </c>
      <c r="D32" s="23" t="s">
        <v>8</v>
      </c>
      <c r="E32" s="23" t="s">
        <v>9</v>
      </c>
      <c r="F32" s="23" t="s">
        <v>13</v>
      </c>
      <c r="G32" s="23" t="s">
        <v>14</v>
      </c>
      <c r="H32" s="29" t="s">
        <v>27</v>
      </c>
      <c r="I32" s="28" t="s">
        <v>7</v>
      </c>
      <c r="J32" s="23" t="s">
        <v>8</v>
      </c>
      <c r="K32" s="23" t="s">
        <v>9</v>
      </c>
      <c r="L32" s="23" t="s">
        <v>13</v>
      </c>
      <c r="M32" s="23" t="s">
        <v>14</v>
      </c>
      <c r="N32" s="29" t="s">
        <v>28</v>
      </c>
      <c r="O32" s="32"/>
    </row>
    <row r="33" spans="2:15">
      <c r="B33" s="34">
        <v>2016</v>
      </c>
      <c r="C33" s="30" t="e">
        <f>Podatki!#REF!*1000</f>
        <v>#REF!</v>
      </c>
      <c r="D33" s="47"/>
      <c r="E33" s="17" t="e">
        <f>Podatki!#REF!*1000</f>
        <v>#REF!</v>
      </c>
      <c r="F33" s="17" t="e">
        <f>Podatki!#REF!*1000</f>
        <v>#REF!</v>
      </c>
      <c r="G33" s="17" t="e">
        <f>Podatki!#REF!*1000</f>
        <v>#REF!</v>
      </c>
      <c r="H33" s="27" t="e">
        <f t="shared" ref="H33:H34" si="6">SUM(C33:G33)</f>
        <v>#REF!</v>
      </c>
      <c r="I33" s="30" t="e">
        <f>Podatki!#REF!*366</f>
        <v>#REF!</v>
      </c>
      <c r="J33" s="47"/>
      <c r="K33" s="17" t="e">
        <f>Podatki!#REF!*366</f>
        <v>#REF!</v>
      </c>
      <c r="L33" s="17" t="e">
        <f>Podatki!#REF!*366</f>
        <v>#REF!</v>
      </c>
      <c r="M33" s="17" t="e">
        <f>Podatki!#REF!*366</f>
        <v>#REF!</v>
      </c>
      <c r="N33" s="27" t="e">
        <f t="shared" ref="N33:N34" si="7">SUM(I33:M33)</f>
        <v>#REF!</v>
      </c>
      <c r="O33" s="38" t="e">
        <f>H33/N33</f>
        <v>#REF!</v>
      </c>
    </row>
    <row r="34" spans="2:15">
      <c r="B34" s="34">
        <v>2017</v>
      </c>
      <c r="C34" s="30">
        <f>Podatki!G7*1000</f>
        <v>22695518000</v>
      </c>
      <c r="D34" s="47"/>
      <c r="E34" s="17">
        <f>Podatki!G11*1000</f>
        <v>105077000</v>
      </c>
      <c r="F34" s="17">
        <f>Podatki!G8*1000</f>
        <v>12835986000</v>
      </c>
      <c r="G34" s="17">
        <f>Podatki!G10*1000</f>
        <v>260638000</v>
      </c>
      <c r="H34" s="27">
        <f t="shared" si="6"/>
        <v>35897219000</v>
      </c>
      <c r="I34" s="30" t="e">
        <f>Podatki!#REF!*365</f>
        <v>#REF!</v>
      </c>
      <c r="J34" s="47"/>
      <c r="K34" s="17" t="e">
        <f>Podatki!#REF!*365</f>
        <v>#REF!</v>
      </c>
      <c r="L34" s="17" t="e">
        <f>Podatki!#REF!*365</f>
        <v>#REF!</v>
      </c>
      <c r="M34" s="17" t="e">
        <f>Podatki!#REF!*365</f>
        <v>#REF!</v>
      </c>
      <c r="N34" s="27" t="e">
        <f t="shared" si="7"/>
        <v>#REF!</v>
      </c>
      <c r="O34" s="38" t="e">
        <f t="shared" ref="O34:O36" si="8">H34/N34</f>
        <v>#REF!</v>
      </c>
    </row>
    <row r="35" spans="2:15">
      <c r="B35" s="34">
        <v>2018</v>
      </c>
      <c r="C35" s="30">
        <f>Podatki!H7*1000</f>
        <v>13265464000</v>
      </c>
      <c r="D35" s="47"/>
      <c r="E35" s="17">
        <f>Podatki!H11*1000</f>
        <v>49349000</v>
      </c>
      <c r="F35" s="17">
        <f>Podatki!H8*1000</f>
        <v>3553624000</v>
      </c>
      <c r="G35" s="17">
        <f>Podatki!H10*1000</f>
        <v>256898000</v>
      </c>
      <c r="H35" s="27">
        <f>SUM(C35:G35)</f>
        <v>17125335000</v>
      </c>
      <c r="I35" s="30" t="e">
        <f>Podatki!#REF!*365</f>
        <v>#REF!</v>
      </c>
      <c r="J35" s="47"/>
      <c r="K35" s="17" t="e">
        <f>Podatki!#REF!*365</f>
        <v>#REF!</v>
      </c>
      <c r="L35" s="17" t="e">
        <f>Podatki!#REF!*365</f>
        <v>#REF!</v>
      </c>
      <c r="M35" s="17" t="e">
        <f>Podatki!#REF!*365</f>
        <v>#REF!</v>
      </c>
      <c r="N35" s="27" t="e">
        <f>SUM(I35:M35)</f>
        <v>#REF!</v>
      </c>
      <c r="O35" s="38" t="e">
        <f t="shared" si="8"/>
        <v>#REF!</v>
      </c>
    </row>
    <row r="36" spans="2:15">
      <c r="B36" s="34">
        <v>2019</v>
      </c>
      <c r="C36" s="30">
        <f>Podatki!I7*1000</f>
        <v>15982325000</v>
      </c>
      <c r="D36" s="17">
        <f>Podatki!I9*1000</f>
        <v>0</v>
      </c>
      <c r="E36" s="17">
        <f>Podatki!I11*1000</f>
        <v>5866000</v>
      </c>
      <c r="F36" s="17">
        <f>Podatki!I8*1000</f>
        <v>6161944000</v>
      </c>
      <c r="G36" s="17">
        <f>Podatki!I10*1000</f>
        <v>157661000</v>
      </c>
      <c r="H36" s="27">
        <f>SUM(C36:G36)</f>
        <v>22307796000</v>
      </c>
      <c r="I36" s="30" t="e">
        <f>Podatki!#REF!*365</f>
        <v>#REF!</v>
      </c>
      <c r="J36" s="17" t="e">
        <f>Podatki!#REF!*365</f>
        <v>#REF!</v>
      </c>
      <c r="K36" s="17" t="e">
        <f>Podatki!#REF!*365</f>
        <v>#REF!</v>
      </c>
      <c r="L36" s="17" t="e">
        <f>Podatki!#REF!*365</f>
        <v>#REF!</v>
      </c>
      <c r="M36" s="17" t="e">
        <f>Podatki!#REF!*365</f>
        <v>#REF!</v>
      </c>
      <c r="N36" s="27" t="e">
        <f>SUM(I36:M36)</f>
        <v>#REF!</v>
      </c>
      <c r="O36" s="38" t="e">
        <f t="shared" si="8"/>
        <v>#REF!</v>
      </c>
    </row>
    <row r="37" spans="2:15" ht="20.100000000000001" customHeight="1">
      <c r="N37" s="50"/>
      <c r="O37" s="51" t="e">
        <f>AVERAGE(O33:O36)</f>
        <v>#REF!</v>
      </c>
    </row>
    <row r="38" spans="2:15" ht="15.75" thickBot="1">
      <c r="B38" s="22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ht="20.100000000000001" customHeight="1" thickTop="1"/>
    <row r="40" spans="2:15">
      <c r="B40" s="46"/>
      <c r="C40" s="46"/>
      <c r="D40" s="46"/>
      <c r="E40" s="50"/>
      <c r="F40" s="50"/>
      <c r="G40" s="50"/>
      <c r="H40" s="50"/>
    </row>
    <row r="41" spans="2:15" ht="20.100000000000001" customHeight="1" thickBot="1">
      <c r="B41" s="46"/>
      <c r="C41" s="46"/>
      <c r="D41" s="46"/>
      <c r="E41" s="52"/>
      <c r="F41" s="53" t="e">
        <f>L11</f>
        <v>#REF!</v>
      </c>
      <c r="G41" s="50"/>
      <c r="H41" s="50"/>
    </row>
    <row r="42" spans="2:15" ht="20.100000000000001" customHeight="1" thickTop="1" thickBot="1">
      <c r="B42" s="46"/>
      <c r="C42" s="46"/>
      <c r="D42" s="46"/>
      <c r="E42" s="54"/>
      <c r="F42" s="55" t="e">
        <f>O24</f>
        <v>#REF!</v>
      </c>
      <c r="G42" s="52"/>
      <c r="H42" s="56" t="e">
        <f>(F41+F42+F43)/3</f>
        <v>#REF!</v>
      </c>
    </row>
    <row r="43" spans="2:15" ht="20.100000000000001" customHeight="1" thickTop="1" thickBot="1">
      <c r="B43" s="46"/>
      <c r="C43" s="46"/>
      <c r="D43" s="46"/>
      <c r="E43" s="54"/>
      <c r="F43" s="55" t="e">
        <f>O37</f>
        <v>#REF!</v>
      </c>
      <c r="G43" s="50"/>
      <c r="H43" s="50"/>
    </row>
    <row r="44" spans="2:15" ht="15.75" thickTop="1">
      <c r="B44" s="46"/>
      <c r="C44" s="46"/>
      <c r="D44" s="46"/>
      <c r="E44" s="50"/>
      <c r="F44" s="50"/>
      <c r="G44" s="50"/>
      <c r="H44" s="50"/>
    </row>
  </sheetData>
  <mergeCells count="11">
    <mergeCell ref="C31:H31"/>
    <mergeCell ref="I31:N31"/>
    <mergeCell ref="B31:B32"/>
    <mergeCell ref="B18:B19"/>
    <mergeCell ref="C18:H18"/>
    <mergeCell ref="L5:L6"/>
    <mergeCell ref="I18:N18"/>
    <mergeCell ref="C5:C6"/>
    <mergeCell ref="B5:B6"/>
    <mergeCell ref="D5:G5"/>
    <mergeCell ref="H5:K5"/>
  </mergeCells>
  <pageMargins left="0.7" right="0.7" top="0.75" bottom="0.75" header="0.3" footer="0.3"/>
  <pageSetup paperSize="9" orientation="portrait" verticalDpi="0" r:id="rId1"/>
  <customProperties>
    <customPr name="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E636B-B520-4205-8FF3-9B8F1201EE3C}">
  <sheetPr>
    <tabColor theme="7" tint="0.79998168889431442"/>
  </sheetPr>
  <dimension ref="B5:G45"/>
  <sheetViews>
    <sheetView showGridLines="0" topLeftCell="A22" workbookViewId="0">
      <selection activeCell="F50" sqref="F50"/>
    </sheetView>
  </sheetViews>
  <sheetFormatPr defaultRowHeight="15"/>
  <cols>
    <col min="3" max="3" width="15.28515625" customWidth="1"/>
    <col min="4" max="4" width="23.7109375" customWidth="1"/>
    <col min="5" max="5" width="20.85546875" customWidth="1"/>
    <col min="6" max="7" width="20.7109375" customWidth="1"/>
    <col min="8" max="8" width="10.140625" customWidth="1"/>
  </cols>
  <sheetData>
    <row r="5" spans="2:6">
      <c r="B5" s="142" t="s">
        <v>12</v>
      </c>
      <c r="C5" s="143"/>
      <c r="D5" s="143"/>
      <c r="E5" s="143"/>
      <c r="F5" s="144"/>
    </row>
    <row r="6" spans="2:6" s="44" customFormat="1" ht="63">
      <c r="B6" s="39" t="s">
        <v>10</v>
      </c>
      <c r="C6" s="43" t="s">
        <v>6</v>
      </c>
      <c r="D6" s="42" t="s">
        <v>30</v>
      </c>
      <c r="E6" s="42" t="s">
        <v>31</v>
      </c>
      <c r="F6" s="40" t="s">
        <v>17</v>
      </c>
    </row>
    <row r="7" spans="2:6">
      <c r="B7" s="16">
        <v>2016</v>
      </c>
      <c r="C7" s="35">
        <v>42726</v>
      </c>
      <c r="D7" s="17" t="e">
        <f>Podatki!#REF!</f>
        <v>#REF!</v>
      </c>
      <c r="E7" s="17" t="e">
        <f>Podatki!#REF!</f>
        <v>#REF!</v>
      </c>
      <c r="F7" s="20" t="str">
        <f>IFERROR(D7/E7,"")</f>
        <v/>
      </c>
    </row>
    <row r="8" spans="2:6">
      <c r="B8" s="16">
        <v>2017</v>
      </c>
      <c r="C8" s="35">
        <v>42746</v>
      </c>
      <c r="D8" s="17" t="e">
        <f>Podatki!#REF!</f>
        <v>#REF!</v>
      </c>
      <c r="E8" s="17" t="e">
        <f>Podatki!#REF!</f>
        <v>#REF!</v>
      </c>
      <c r="F8" s="20" t="str">
        <f t="shared" ref="F8:F10" si="0">IFERROR(D8/E8,"")</f>
        <v/>
      </c>
    </row>
    <row r="9" spans="2:6">
      <c r="B9" s="16">
        <v>2018</v>
      </c>
      <c r="C9" s="35">
        <v>43157</v>
      </c>
      <c r="D9" s="17" t="e">
        <f>Podatki!#REF!</f>
        <v>#REF!</v>
      </c>
      <c r="E9" s="17" t="e">
        <f>Podatki!#REF!</f>
        <v>#REF!</v>
      </c>
      <c r="F9" s="20" t="str">
        <f t="shared" si="0"/>
        <v/>
      </c>
    </row>
    <row r="10" spans="2:6">
      <c r="B10" s="16">
        <v>2019</v>
      </c>
      <c r="C10" s="35">
        <v>43698</v>
      </c>
      <c r="D10" s="17" t="e">
        <f>Podatki!#REF!</f>
        <v>#REF!</v>
      </c>
      <c r="E10" s="17" t="e">
        <f>Podatki!#REF!</f>
        <v>#REF!</v>
      </c>
      <c r="F10" s="20" t="str">
        <f t="shared" si="0"/>
        <v/>
      </c>
    </row>
    <row r="11" spans="2:6" ht="20.100000000000001" customHeight="1">
      <c r="B11" s="41"/>
      <c r="C11" s="41"/>
      <c r="D11" s="41"/>
      <c r="E11" s="50"/>
      <c r="F11" s="51" t="e">
        <f>AVERAGE(F7:F10)</f>
        <v>#DIV/0!</v>
      </c>
    </row>
    <row r="12" spans="2:6" ht="15.75" thickBot="1">
      <c r="B12" s="21"/>
      <c r="C12" s="21"/>
      <c r="D12" s="21"/>
      <c r="E12" s="21"/>
      <c r="F12" s="21"/>
    </row>
    <row r="13" spans="2:6" ht="15.75" thickTop="1"/>
    <row r="16" spans="2:6">
      <c r="C16" s="18"/>
      <c r="D16" s="19"/>
    </row>
    <row r="18" spans="2:5">
      <c r="B18" s="145" t="s">
        <v>12</v>
      </c>
      <c r="C18" s="145"/>
      <c r="D18" s="145"/>
      <c r="E18" s="145"/>
    </row>
    <row r="19" spans="2:5" s="45" customFormat="1" ht="48">
      <c r="B19" s="39" t="s">
        <v>10</v>
      </c>
      <c r="C19" s="42" t="s">
        <v>34</v>
      </c>
      <c r="D19" s="42" t="s">
        <v>35</v>
      </c>
      <c r="E19" s="40" t="s">
        <v>18</v>
      </c>
    </row>
    <row r="20" spans="2:5">
      <c r="B20" s="16">
        <v>2016</v>
      </c>
      <c r="C20" s="17" t="e">
        <f>Podatki!#REF!</f>
        <v>#REF!</v>
      </c>
      <c r="D20" s="17" t="e">
        <f>Podatki!#REF!</f>
        <v>#REF!</v>
      </c>
      <c r="E20" s="20" t="str">
        <f t="shared" ref="E20:E21" si="1">IFERROR(C20/D20,"")</f>
        <v/>
      </c>
    </row>
    <row r="21" spans="2:5">
      <c r="B21" s="16">
        <v>2017</v>
      </c>
      <c r="C21" s="17" t="e">
        <f>Podatki!#REF!</f>
        <v>#REF!</v>
      </c>
      <c r="D21" s="17" t="e">
        <f>Podatki!#REF!</f>
        <v>#REF!</v>
      </c>
      <c r="E21" s="20" t="str">
        <f t="shared" si="1"/>
        <v/>
      </c>
    </row>
    <row r="22" spans="2:5">
      <c r="B22" s="16">
        <v>2018</v>
      </c>
      <c r="C22" s="17" t="e">
        <f>Podatki!#REF!</f>
        <v>#REF!</v>
      </c>
      <c r="D22" s="17" t="e">
        <f>Podatki!#REF!</f>
        <v>#REF!</v>
      </c>
      <c r="E22" s="20" t="str">
        <f>IFERROR(C22/D22,"")</f>
        <v/>
      </c>
    </row>
    <row r="23" spans="2:5">
      <c r="B23" s="16">
        <v>2019</v>
      </c>
      <c r="C23" s="17" t="e">
        <f>Podatki!#REF!</f>
        <v>#REF!</v>
      </c>
      <c r="D23" s="17" t="e">
        <f>Podatki!#REF!</f>
        <v>#REF!</v>
      </c>
      <c r="E23" s="20" t="str">
        <f>IFERROR(C23/D23,"")</f>
        <v/>
      </c>
    </row>
    <row r="24" spans="2:5" ht="20.100000000000001" customHeight="1">
      <c r="B24" s="41"/>
      <c r="C24" s="41"/>
      <c r="D24" s="50"/>
      <c r="E24" s="51" t="e">
        <f>AVERAGE(E20:E23)</f>
        <v>#DIV/0!</v>
      </c>
    </row>
    <row r="25" spans="2:5" ht="15.75" thickBot="1">
      <c r="B25" s="21"/>
      <c r="C25" s="21"/>
      <c r="D25" s="21"/>
      <c r="E25" s="21"/>
    </row>
    <row r="26" spans="2:5" ht="15.75" thickTop="1"/>
    <row r="31" spans="2:5">
      <c r="B31" s="145" t="s">
        <v>12</v>
      </c>
      <c r="C31" s="145"/>
      <c r="D31" s="145"/>
      <c r="E31" s="145"/>
    </row>
    <row r="32" spans="2:5" s="44" customFormat="1" ht="63">
      <c r="B32" s="39" t="s">
        <v>10</v>
      </c>
      <c r="C32" s="42" t="s">
        <v>22</v>
      </c>
      <c r="D32" s="42" t="s">
        <v>37</v>
      </c>
      <c r="E32" s="40" t="s">
        <v>19</v>
      </c>
    </row>
    <row r="33" spans="2:7">
      <c r="B33" s="16">
        <v>2016</v>
      </c>
      <c r="C33" s="17" t="e">
        <f>Podatki!#REF!*1000</f>
        <v>#REF!</v>
      </c>
      <c r="D33" s="17" t="e">
        <f>Podatki!#REF!*366</f>
        <v>#REF!</v>
      </c>
      <c r="E33" s="20" t="str">
        <f>IFERROR(C33/D33,"")</f>
        <v/>
      </c>
    </row>
    <row r="34" spans="2:7">
      <c r="B34" s="16">
        <v>2017</v>
      </c>
      <c r="C34" s="17" t="e">
        <f>Podatki!#REF!*1000</f>
        <v>#REF!</v>
      </c>
      <c r="D34" s="17" t="e">
        <f>Podatki!#REF!*365</f>
        <v>#REF!</v>
      </c>
      <c r="E34" s="20" t="str">
        <f t="shared" ref="E34:E36" si="2">IFERROR(C34/D34,"")</f>
        <v/>
      </c>
    </row>
    <row r="35" spans="2:7">
      <c r="B35" s="16">
        <v>2018</v>
      </c>
      <c r="C35" s="17" t="e">
        <f>Podatki!#REF!*1000</f>
        <v>#REF!</v>
      </c>
      <c r="D35" s="17" t="e">
        <f>Podatki!#REF!*365</f>
        <v>#REF!</v>
      </c>
      <c r="E35" s="20" t="str">
        <f t="shared" si="2"/>
        <v/>
      </c>
    </row>
    <row r="36" spans="2:7">
      <c r="B36" s="16">
        <v>2019</v>
      </c>
      <c r="C36" s="17" t="e">
        <f>Podatki!#REF!*1000</f>
        <v>#REF!</v>
      </c>
      <c r="D36" s="17" t="e">
        <f>Podatki!#REF!*365</f>
        <v>#REF!</v>
      </c>
      <c r="E36" s="20" t="str">
        <f t="shared" si="2"/>
        <v/>
      </c>
    </row>
    <row r="37" spans="2:7" ht="20.100000000000001" customHeight="1">
      <c r="B37" s="41"/>
      <c r="C37" s="41"/>
      <c r="D37" s="50"/>
      <c r="E37" s="51" t="e">
        <f>AVERAGE(E33:E36)</f>
        <v>#DIV/0!</v>
      </c>
    </row>
    <row r="38" spans="2:7" ht="15.75" thickBot="1">
      <c r="B38" s="21"/>
      <c r="C38" s="21"/>
      <c r="D38" s="21"/>
      <c r="E38" s="21"/>
    </row>
    <row r="39" spans="2:7" ht="15.75" thickTop="1"/>
    <row r="41" spans="2:7">
      <c r="B41" s="46"/>
      <c r="C41" s="46"/>
      <c r="D41" s="50"/>
      <c r="E41" s="50"/>
      <c r="F41" s="50"/>
      <c r="G41" s="50"/>
    </row>
    <row r="42" spans="2:7" ht="20.100000000000001" customHeight="1" thickBot="1">
      <c r="B42" s="46"/>
      <c r="C42" s="46"/>
      <c r="D42" s="52"/>
      <c r="E42" s="53" t="e">
        <f>F11</f>
        <v>#DIV/0!</v>
      </c>
      <c r="F42" s="50"/>
      <c r="G42" s="50"/>
    </row>
    <row r="43" spans="2:7" ht="20.100000000000001" customHeight="1" thickTop="1" thickBot="1">
      <c r="B43" s="46"/>
      <c r="C43" s="46"/>
      <c r="D43" s="54"/>
      <c r="E43" s="55" t="e">
        <f>E24</f>
        <v>#DIV/0!</v>
      </c>
      <c r="F43" s="57"/>
      <c r="G43" s="56" t="e">
        <f>(E42+E43+E44)/3</f>
        <v>#DIV/0!</v>
      </c>
    </row>
    <row r="44" spans="2:7" ht="20.100000000000001" customHeight="1" thickTop="1" thickBot="1">
      <c r="B44" s="46"/>
      <c r="C44" s="46"/>
      <c r="D44" s="54"/>
      <c r="E44" s="55" t="e">
        <f>E37</f>
        <v>#DIV/0!</v>
      </c>
      <c r="F44" s="50"/>
      <c r="G44" s="50"/>
    </row>
    <row r="45" spans="2:7" ht="15.75" thickTop="1">
      <c r="B45" s="46"/>
      <c r="C45" s="46"/>
      <c r="D45" s="50"/>
      <c r="E45" s="50"/>
      <c r="F45" s="50"/>
      <c r="G45" s="50"/>
    </row>
  </sheetData>
  <mergeCells count="3">
    <mergeCell ref="B5:F5"/>
    <mergeCell ref="B31:E31"/>
    <mergeCell ref="B18:E18"/>
  </mergeCells>
  <pageMargins left="0.7" right="0.7" top="0.75" bottom="0.75" header="0.3" footer="0.3"/>
  <pageSetup paperSize="9" orientation="portrait" verticalDpi="0" r:id="rId1"/>
  <customProperties>
    <customPr name="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TargetDocument xmlns="http://schemas.microsoft.com/sharepoint/v3">
      <Url>http://kenguru/sites/spisoteka/Dokumenti/OMREŽNE DEJAVNOSTI/2020/112-13_2020_245/OP_9.4.2020_1/Poziv za posredovanje podatkov.docx</Url>
      <Description>Poziv za posredovanje podatkov.docx</Description>
    </_TargetDocument>
    <_Description xmlns="http://schemas.microsoft.com/sharepoint/v3">Metodologija izkoriščenosti prenosnega sistema ZP_Vprašalnik AE.xlsx</_Description>
    <_DateCreatedStr xmlns="http://schemas.microsoft.com/sharepoint/v3" xsi:nil="true"/>
    <SectorNumber xmlns="575f5e87-323d-41c1-a2db-95cf46991d05" xsi:nil="true"/>
    <_RecipientPerson xmlns="575f5e87-323d-41c1-a2db-95cf46991d05" xsi:nil="true"/>
    <Company xmlns="http://schemas.microsoft.com/sharepoint/v3" xsi:nil="true"/>
    <_Subject xmlns="http://schemas.microsoft.com/sharepoint/v3" xsi:nil="true"/>
    <Sektor xmlns="http://schemas.microsoft.com/sharepoint/v3" xsi:nil="true"/>
    <_ApprovalRequest xmlns="575f5e87-323d-41c1-a2db-95cf46991d05" xsi:nil="true"/>
    <_LetterName xmlns="http://schemas.microsoft.com/sharepoint/v3" xsi:nil="true"/>
    <_SubjectFinishedDate xmlns="http://schemas.microsoft.com/sharepoint/v3" xsi:nil="true"/>
    <_IsZup xmlns="http://schemas.microsoft.com/sharepoint/v3" xsi:nil="true"/>
    <_LetterNumber xmlns="http://schemas.microsoft.com/sharepoint/v3" xsi:nil="true"/>
    <_NoteContent xmlns="575f5e87-323d-41c1-a2db-95cf46991d05" xsi:nil="true"/>
    <_ClassificationCode xmlns="http://schemas.microsoft.com/sharepoint/v3" xsi:nil="true"/>
    <_CollaboratingPersons xmlns="http://schemas.microsoft.com/sharepoint/v3">
      <UserInfo>
        <DisplayName/>
        <AccountId xsi:nil="true"/>
        <AccountType/>
      </UserInfo>
    </_CollaboratingPersons>
    <EMail xmlns="http://schemas.microsoft.com/sharepoint/v3" xsi:nil="true"/>
    <_TaskFinishedDate xmlns="http://schemas.microsoft.com/sharepoint/v3" xsi:nil="true"/>
    <Department xmlns="http://schemas.microsoft.com/sharepoint/v3" xsi:nil="true"/>
    <_FileNumber xmlns="http://schemas.microsoft.com/sharepoint/v3" xsi:nil="true"/>
    <_SubjectEndDate xmlns="http://schemas.microsoft.com/sharepoint/v3" xsi:nil="true"/>
    <_TaskStatus xmlns="http://schemas.microsoft.com/sharepoint/v3" xsi:nil="true"/>
    <_DateFinishedStr xmlns="http://schemas.microsoft.com/sharepoint/v3" xsi:nil="true"/>
    <_SendFromInfo xmlns="575f5e87-323d-41c1-a2db-95cf46991d05">false</_SendFromInfo>
    <_SenderStr xmlns="http://schemas.microsoft.com/sharepoint/v3" xsi:nil="true"/>
    <_SenderInfo xmlns="575f5e87-323d-41c1-a2db-95cf46991d05" xsi:nil="true"/>
    <_CollaboratingPersonsInfo xmlns="575f5e87-323d-41c1-a2db-95cf46991d05" xsi:nil="true"/>
    <_WorkflowStatusLink xmlns="575f5e87-323d-41c1-a2db-95cf46991d05">
      <Url xsi:nil="true"/>
      <Description xsi:nil="true"/>
    </_WorkflowStatusLink>
    <_OldFileNumber xmlns="http://schemas.microsoft.com/sharepoint/v3" xsi:nil="true"/>
    <_ResponsiblePerson xmlns="http://schemas.microsoft.com/sharepoint/v3">
      <UserInfo>
        <DisplayName/>
        <AccountId xsi:nil="true"/>
        <AccountType/>
      </UserInfo>
    </_ResponsiblePerson>
    <_SubjectStatus xmlns="http://schemas.microsoft.com/sharepoint/v3" xsi:nil="true"/>
    <_CollaboratingPersonsStr xmlns="http://schemas.microsoft.com/sharepoint/v3" xsi:nil="true"/>
    <_Comment xmlns="4bab0c49-cb78-4126-ab10-e27a24d9415e" xsi:nil="true"/>
    <_Signature xmlns="575f5e87-323d-41c1-a2db-95cf46991d05" xsi:nil="true"/>
    <_DCDateCreated xmlns="http://schemas.microsoft.com/sharepoint/v3" xsi:nil="true"/>
    <_TaskEnd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iloga" ma:contentTypeID="0x010100B8BDA2B0CF7C4318930935201563E89C0103009B8A625E0BCB5A47AFB57493C90943B3" ma:contentTypeVersion="69" ma:contentTypeDescription="" ma:contentTypeScope="" ma:versionID="0c72fcf0ff143911f76718a92c1c8da6">
  <xsd:schema xmlns:xsd="http://www.w3.org/2001/XMLSchema" xmlns:p="http://schemas.microsoft.com/office/2006/metadata/properties" xmlns:ns1="http://schemas.microsoft.com/sharepoint/v3" xmlns:ns2="575f5e87-323d-41c1-a2db-95cf46991d05" xmlns:ns3="4bab0c49-cb78-4126-ab10-e27a24d9415e" targetNamespace="http://schemas.microsoft.com/office/2006/metadata/properties" ma:root="true" ma:fieldsID="7ae4ab6e5b53e8f1971b8af91e2349fb" ns1:_="" ns2:_="" ns3:_="">
    <xsd:import namespace="http://schemas.microsoft.com/sharepoint/v3"/>
    <xsd:import namespace="575f5e87-323d-41c1-a2db-95cf46991d05"/>
    <xsd:import namespace="4bab0c49-cb78-4126-ab10-e27a24d9415e"/>
    <xsd:element name="properties">
      <xsd:complexType>
        <xsd:sequence>
          <xsd:element name="documentManagement">
            <xsd:complexType>
              <xsd:all>
                <xsd:element ref="ns1:_FileNumber" minOccurs="0"/>
                <xsd:element ref="ns1:_ClassificationCode" minOccurs="0"/>
                <xsd:element ref="ns1:_ResponsiblePerson" minOccurs="0"/>
                <xsd:element ref="ns1:_CollaboratingPersons" minOccurs="0"/>
                <xsd:element ref="ns1:_SubjectEndDate" minOccurs="0"/>
                <xsd:element ref="ns1:_SubjectFinishedDate" minOccurs="0"/>
                <xsd:element ref="ns1:_SubjectStatus" minOccurs="0"/>
                <xsd:element ref="ns1:_Subject" minOccurs="0"/>
                <xsd:element ref="ns1:_OldFileNumber" minOccurs="0"/>
                <xsd:element ref="ns1:_IsZup" minOccurs="0"/>
                <xsd:element ref="ns1:_DateCreatedStr" minOccurs="0"/>
                <xsd:element ref="ns1:_DateFinishedStr" minOccurs="0"/>
                <xsd:element ref="ns1:_SenderStr" minOccurs="0"/>
                <xsd:element ref="ns1:_CollaboratingPersonsStr" minOccurs="0"/>
                <xsd:element ref="ns1:_LetterName" minOccurs="0"/>
                <xsd:element ref="ns1:_LetterNumber" minOccurs="0"/>
                <xsd:element ref="ns1:_DCDateCreated" minOccurs="0"/>
                <xsd:element ref="ns1:_TaskStatus" minOccurs="0"/>
                <xsd:element ref="ns1:_TaskEndDate" minOccurs="0"/>
                <xsd:element ref="ns1:_TaskFinishedDate" minOccurs="0"/>
                <xsd:element ref="ns1:_Description" minOccurs="0"/>
                <xsd:element ref="ns1:_TargetDocument" minOccurs="0"/>
                <xsd:element ref="ns2:_SenderInfo" minOccurs="0"/>
                <xsd:element ref="ns2:_CollaboratingPersonsInfo" minOccurs="0"/>
                <xsd:element ref="ns1:Sektor" minOccurs="0"/>
                <xsd:element ref="ns2:SectorNumber" minOccurs="0"/>
                <xsd:element ref="ns2:_WorkflowStatusLink" minOccurs="0"/>
                <xsd:element ref="ns2:_RecipientPerson" minOccurs="0"/>
                <xsd:element ref="ns1:Company" minOccurs="0"/>
                <xsd:element ref="ns1:Department" minOccurs="0"/>
                <xsd:element ref="ns2:_ApprovalRequest" minOccurs="0"/>
                <xsd:element ref="ns1:EMail" minOccurs="0"/>
                <xsd:element ref="ns2:_SendFromInfo" minOccurs="0"/>
                <xsd:element ref="ns3:_Comment" minOccurs="0"/>
                <xsd:element ref="ns2:_NoteContent" minOccurs="0"/>
                <xsd:element ref="ns2:_Signatur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_FileNumber" ma:index="8" nillable="true" ma:displayName="Številka spisa" ma:hidden="true" ma:internalName="_FileNumber" ma:readOnly="false">
      <xsd:simpleType>
        <xsd:restriction base="dms:Text">
          <xsd:maxLength value="255"/>
        </xsd:restriction>
      </xsd:simpleType>
    </xsd:element>
    <xsd:element name="_ClassificationCode" ma:index="9" nillable="true" ma:displayName="Klasifikacijska oznaka" ma:hidden="true" ma:internalName="_ClassificationCode" ma:readOnly="false">
      <xsd:simpleType>
        <xsd:restriction base="dms:Text">
          <xsd:maxLength value="255"/>
        </xsd:restriction>
      </xsd:simpleType>
    </xsd:element>
    <xsd:element name="_ResponsiblePerson" ma:index="10" nillable="true" ma:displayName="Odgovorna oseba" ma:hidden="true" ma:list="UserInfo" ma:internalName="_ResponsiblePerso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CollaboratingPersons" ma:index="11" nillable="true" ma:displayName="Sodelujoče osebe" ma:hidden="true" ma:list="UserInfo" ma:internalName="_CollaboratingPerson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SubjectEndDate" ma:index="12" nillable="true" ma:displayName="Rok za rešitev zadeve" ma:format="DateOnly" ma:hidden="true" ma:internalName="_SubjectEndDate" ma:readOnly="false">
      <xsd:simpleType>
        <xsd:restriction base="dms:DateTime"/>
      </xsd:simpleType>
    </xsd:element>
    <xsd:element name="_SubjectFinishedDate" ma:index="13" nillable="true" ma:displayName="Datum zaključka zadeve" ma:format="DateOnly" ma:internalName="_SubjectFinishedDate" ma:readOnly="false">
      <xsd:simpleType>
        <xsd:restriction base="dms:DateTime"/>
      </xsd:simpleType>
    </xsd:element>
    <xsd:element name="_SubjectStatus" ma:index="14" nillable="true" ma:displayName="Status zadeve" ma:hidden="true" ma:internalName="_SubjectStatus" ma:readOnly="false">
      <xsd:simpleType>
        <xsd:restriction base="dms:Text">
          <xsd:maxLength value="255"/>
        </xsd:restriction>
      </xsd:simpleType>
    </xsd:element>
    <xsd:element name="_Subject" ma:index="15" nillable="true" ma:displayName="Naziv spisa" ma:hidden="true" ma:internalName="_Subject" ma:readOnly="false">
      <xsd:simpleType>
        <xsd:restriction base="dms:Note"/>
      </xsd:simpleType>
    </xsd:element>
    <xsd:element name="_OldFileNumber" ma:index="16" nillable="true" ma:displayName="Stara številka spisa" ma:hidden="true" ma:internalName="_OldFileNumber" ma:readOnly="false">
      <xsd:simpleType>
        <xsd:restriction base="dms:Text">
          <xsd:maxLength value="255"/>
        </xsd:restriction>
      </xsd:simpleType>
    </xsd:element>
    <xsd:element name="_IsZup" ma:index="17" nillable="true" ma:displayName="Po ZUP" ma:hidden="true" ma:internalName="_IsZup" ma:readOnly="false">
      <xsd:simpleType>
        <xsd:restriction base="dms:Boolean"/>
      </xsd:simpleType>
    </xsd:element>
    <xsd:element name="_DateCreatedStr" ma:index="18" nillable="true" ma:displayName="Zapis datuma nastanka" ma:hidden="true" ma:internalName="_DateCreatedStr">
      <xsd:simpleType>
        <xsd:restriction base="dms:Text">
          <xsd:maxLength value="255"/>
        </xsd:restriction>
      </xsd:simpleType>
    </xsd:element>
    <xsd:element name="_DateFinishedStr" ma:index="19" nillable="true" ma:displayName="Zapis datuma zaključka" ma:hidden="true" ma:internalName="_DateFinishedStr">
      <xsd:simpleType>
        <xsd:restriction base="dms:Text">
          <xsd:maxLength value="255"/>
        </xsd:restriction>
      </xsd:simpleType>
    </xsd:element>
    <xsd:element name="_SenderStr" ma:index="20" nillable="true" ma:displayName="Zapis pošiljatelja" ma:hidden="true" ma:internalName="_SenderStr">
      <xsd:simpleType>
        <xsd:restriction base="dms:Text">
          <xsd:maxLength value="255"/>
        </xsd:restriction>
      </xsd:simpleType>
    </xsd:element>
    <xsd:element name="_CollaboratingPersonsStr" ma:index="21" nillable="true" ma:displayName="Zapis sodelujočih oseb" ma:hidden="true" ma:internalName="_CollaboratingPersonsStr">
      <xsd:simpleType>
        <xsd:restriction base="dms:Text">
          <xsd:maxLength value="255"/>
        </xsd:restriction>
      </xsd:simpleType>
    </xsd:element>
    <xsd:element name="_LetterName" ma:index="22" nillable="true" ma:displayName="Naziv dopisa" ma:hidden="true" ma:internalName="_LetterName" ma:readOnly="false">
      <xsd:simpleType>
        <xsd:restriction base="dms:Note"/>
      </xsd:simpleType>
    </xsd:element>
    <xsd:element name="_LetterNumber" ma:index="23" nillable="true" ma:displayName="Številka dopisa" ma:hidden="true" ma:internalName="_LetterNumber" ma:readOnly="false">
      <xsd:simpleType>
        <xsd:restriction base="dms:Text">
          <xsd:maxLength value="255"/>
        </xsd:restriction>
      </xsd:simpleType>
    </xsd:element>
    <xsd:element name="_DCDateCreated" ma:index="24" nillable="true" ma:displayName="Datum nastanka" ma:description="Datum, ko je bilo sredstvo ustvarjeno" ma:format="DateTime" ma:hidden="true" ma:internalName="_DCDateCreated" ma:readOnly="false">
      <xsd:simpleType>
        <xsd:restriction base="dms:DateTime"/>
      </xsd:simpleType>
    </xsd:element>
    <xsd:element name="_TaskStatus" ma:index="25" nillable="true" ma:displayName="Status dopisa" ma:hidden="true" ma:internalName="_TaskStatus" ma:readOnly="false">
      <xsd:simpleType>
        <xsd:restriction base="dms:Text">
          <xsd:maxLength value="255"/>
        </xsd:restriction>
      </xsd:simpleType>
    </xsd:element>
    <xsd:element name="_TaskEndDate" ma:index="26" nillable="true" ma:displayName="Rok za rešitev opravila" ma:format="DateOnly" ma:hidden="true" ma:internalName="_TaskEndDate" ma:readOnly="false">
      <xsd:simpleType>
        <xsd:restriction base="dms:DateTime"/>
      </xsd:simpleType>
    </xsd:element>
    <xsd:element name="_TaskFinishedDate" ma:index="27" nillable="true" ma:displayName="Datum zaključka opravila" ma:format="DateOnly" ma:internalName="_TaskFinishedDate" ma:readOnly="false">
      <xsd:simpleType>
        <xsd:restriction base="dms:DateTime"/>
      </xsd:simpleType>
    </xsd:element>
    <xsd:element name="_Description" ma:index="28" nillable="true" ma:displayName="Opis" ma:internalName="_Description" ma:readOnly="false">
      <xsd:simpleType>
        <xsd:restriction base="dms:Note"/>
      </xsd:simpleType>
    </xsd:element>
    <xsd:element name="_TargetDocument" ma:index="29" nillable="true" ma:displayName="Ciljni dokument" ma:format="Hyperlink" ma:internalName="_Target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ektor" ma:index="32" nillable="true" ma:displayName="Sektor" ma:internalName="Sektor">
      <xsd:simpleType>
        <xsd:restriction base="dms:Text">
          <xsd:maxLength value="255"/>
        </xsd:restriction>
      </xsd:simpleType>
    </xsd:element>
    <xsd:element name="Company" ma:index="36" nillable="true" ma:displayName="Podjetje" ma:hidden="true" ma:internalName="Company" ma:readOnly="false">
      <xsd:simpleType>
        <xsd:restriction base="dms:Text"/>
      </xsd:simpleType>
    </xsd:element>
    <xsd:element name="Department" ma:index="37" nillable="true" ma:displayName="Oddelek" ma:hidden="true" ma:internalName="Department" ma:readOnly="false">
      <xsd:simpleType>
        <xsd:restriction base="dms:Text"/>
      </xsd:simpleType>
    </xsd:element>
    <xsd:element name="EMail" ma:index="39" nillable="true" ma:displayName="E-pošta" ma:hidden="true" ma:internalName="EMail" ma:readOnly="false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575f5e87-323d-41c1-a2db-95cf46991d05" elementFormDefault="qualified">
    <xsd:import namespace="http://schemas.microsoft.com/office/2006/documentManagement/types"/>
    <xsd:element name="_SenderInfo" ma:index="30" nillable="true" ma:displayName="Pošiljatelj" ma:description="Pošiljatelj oz. prejemnik na ovojnici" ma:hidden="true" ma:internalName="_SenderInfo" ma:readOnly="false">
      <xsd:simpleType>
        <xsd:restriction base="dms:Text">
          <xsd:maxLength value="255"/>
        </xsd:restriction>
      </xsd:simpleType>
    </xsd:element>
    <xsd:element name="_CollaboratingPersonsInfo" ma:index="31" nillable="true" ma:displayName="Sodelujoči" ma:description="Sodelujoče osebe izpisane v tekstovnem nizu" ma:hidden="true" ma:internalName="_CollaboratingPersonsInfo" ma:readOnly="false">
      <xsd:simpleType>
        <xsd:restriction base="dms:Text">
          <xsd:maxLength value="255"/>
        </xsd:restriction>
      </xsd:simpleType>
    </xsd:element>
    <xsd:element name="SectorNumber" ma:index="33" nillable="true" ma:displayName="Številka sektorja" ma:decimals="0" ma:internalName="SectorNumber" ma:readOnly="false" ma:percentage="FALSE">
      <xsd:simpleType>
        <xsd:restriction base="dms:Number">
          <xsd:minInclusive value="1"/>
        </xsd:restriction>
      </xsd:simpleType>
    </xsd:element>
    <xsd:element name="_WorkflowStatusLink" ma:index="34" nillable="true" ma:displayName="Status" ma:description="Status dopisa s povezavo na stran s pregledom stanja delovnega toka" ma:format="Hyperlink" ma:hidden="true" ma:internalName="_WorkflowStatus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RecipientPerson" ma:index="35" nillable="true" ma:displayName="Oseba" ma:description="Oseba pri naslovniku" ma:hidden="true" ma:internalName="_RecipientPerson" ma:readOnly="false">
      <xsd:simpleType>
        <xsd:restriction base="dms:Text">
          <xsd:maxLength value="255"/>
        </xsd:restriction>
      </xsd:simpleType>
    </xsd:element>
    <xsd:element name="_ApprovalRequest" ma:index="38" nillable="true" ma:displayName="Zahteva za odobritev" ma:description="Zahteva za odobritev odhodnega dopisa" ma:hidden="true" ma:internalName="_ApprovalRequest" ma:readOnly="false">
      <xsd:simpleType>
        <xsd:restriction base="dms:Text">
          <xsd:maxLength value="255"/>
        </xsd:restriction>
      </xsd:simpleType>
    </xsd:element>
    <xsd:element name="_SendFromInfo" ma:index="40" nillable="true" ma:displayName="Pošiljanje iz Info" ma:default="0" ma:description="Pošiljanje elektronske pošte iz Info naslova" ma:hidden="true" ma:internalName="_SendFromInfo" ma:readOnly="false">
      <xsd:simpleType>
        <xsd:restriction base="dms:Boolean"/>
      </xsd:simpleType>
    </xsd:element>
    <xsd:element name="_NoteContent" ma:index="42" nillable="true" ma:displayName="Opomba" ma:hidden="true" ma:internalName="_NoteContent" ma:readOnly="false">
      <xsd:simpleType>
        <xsd:restriction base="dms:Text">
          <xsd:maxLength value="255"/>
        </xsd:restriction>
      </xsd:simpleType>
    </xsd:element>
    <xsd:element name="_Signature" ma:index="43" nillable="true" ma:displayName="Podpis" ma:internalName="_Signature" ma:readOnly="fals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4bab0c49-cb78-4126-ab10-e27a24d9415e" elementFormDefault="qualified">
    <xsd:import namespace="http://schemas.microsoft.com/office/2006/documentManagement/types"/>
    <xsd:element name="_Comment" ma:index="41" nillable="true" ma:displayName="Komentar" ma:hidden="true" ma:internalName="_Comment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8DAB1B-7131-4262-B759-F348D736521F}">
  <ds:schemaRefs>
    <ds:schemaRef ds:uri="http://www.w3.org/XML/1998/namespace"/>
    <ds:schemaRef ds:uri="4bab0c49-cb78-4126-ab10-e27a24d9415e"/>
    <ds:schemaRef ds:uri="http://purl.org/dc/terms/"/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575f5e87-323d-41c1-a2db-95cf46991d05"/>
  </ds:schemaRefs>
</ds:datastoreItem>
</file>

<file path=customXml/itemProps2.xml><?xml version="1.0" encoding="utf-8"?>
<ds:datastoreItem xmlns:ds="http://schemas.openxmlformats.org/officeDocument/2006/customXml" ds:itemID="{72CAD453-B388-4C79-915F-631A41774B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75f5e87-323d-41c1-a2db-95cf46991d05"/>
    <ds:schemaRef ds:uri="4bab0c49-cb78-4126-ab10-e27a24d941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52AB84A-37C1-4D96-8493-48D597C75A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2</vt:i4>
      </vt:variant>
    </vt:vector>
  </HeadingPairs>
  <TitlesOfParts>
    <vt:vector size="9" baseType="lpstr">
      <vt:lpstr>Podatki</vt:lpstr>
      <vt:lpstr>fH</vt:lpstr>
      <vt:lpstr>fR</vt:lpstr>
      <vt:lpstr>fN</vt:lpstr>
      <vt:lpstr>RDS za posvetovalni dok</vt:lpstr>
      <vt:lpstr>f1H - 4 leta</vt:lpstr>
      <vt:lpstr>f1R - 4 leta</vt:lpstr>
      <vt:lpstr>fN!Področje_tiskanja</vt:lpstr>
      <vt:lpstr>Podatki!Tiskanje_naslovov</vt:lpstr>
    </vt:vector>
  </TitlesOfParts>
  <Company>Agencija za energijo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Priloga1</dc:title>
  <dc:creator>Vinko Nedelko</dc:creator>
  <cp:lastModifiedBy>Vinko Nedelko</cp:lastModifiedBy>
  <cp:lastPrinted>2020-10-12T11:25:07Z</cp:lastPrinted>
  <dcterms:created xsi:type="dcterms:W3CDTF">2020-02-11T09:45:49Z</dcterms:created>
  <dcterms:modified xsi:type="dcterms:W3CDTF">2020-10-12T14:10:38Z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0x010100B8BDA2B0CF7C4318930935201563E89C0103009B8A625E0BCB5A47AFB57493C90943B3</vt:lpwstr>
  </property>
  <property fmtid="{D5CDD505-2E9C-101B-9397-08002B2CF9AE}" pid="3" name="_Note">
    <vt:lpwstr>http://kenguru/sites/spisoteka/_layouts/IncomingMailWorkflowCustomTaskForms/EditNote.aspx?ItemId=460411, Uredi</vt:lpwstr>
  </property>
</Properties>
</file>