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/>
  <mc:AlternateContent xmlns:mc="http://schemas.openxmlformats.org/markup-compatibility/2006">
    <mc:Choice Requires="x15">
      <x15ac:absPath xmlns:x15ac="http://schemas.microsoft.com/office/spreadsheetml/2010/11/ac" url="S:\Moji dokumenti\ANALIZE\OVE\JAVNI POZIVI (skupno)\JAVNI POZIV 2020-2 (december)\RSEE\"/>
    </mc:Choice>
  </mc:AlternateContent>
  <xr:revisionPtr revIDLastSave="0" documentId="13_ncr:1_{0EA9A7BC-1235-47A4-A715-7B13E01DDF6F}" xr6:coauthVersionLast="36" xr6:coauthVersionMax="36" xr10:uidLastSave="{00000000-0000-0000-0000-000000000000}"/>
  <workbookProtection workbookAlgorithmName="SHA-512" workbookHashValue="NEVMmMHWJMDE9XA2hscczJl/IIv6g4Pi12CHY1DV/NkwOHlktXrtHM3y6/xOA+SVLTYPJ/HB6Fy4l5M0mSPtIQ==" workbookSaltValue="moPaVuqFrvZg+6HsvZ8m5g==" workbookSpinCount="100000" lockStructure="1"/>
  <bookViews>
    <workbookView xWindow="0" yWindow="0" windowWidth="25200" windowHeight="11325" firstSheet="1" activeTab="1" xr2:uid="{00000000-000D-0000-FFFF-FFFF00000000}"/>
  </bookViews>
  <sheets>
    <sheet name="RSEE_razredi" sheetId="1" state="hidden" r:id="rId1"/>
    <sheet name="Regresijske krivulj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2" l="1"/>
  <c r="P40" i="2"/>
  <c r="P43" i="2" s="1"/>
  <c r="Q40" i="2"/>
  <c r="O43" i="2"/>
  <c r="Q43" i="2"/>
  <c r="C31" i="2"/>
  <c r="D31" i="2"/>
  <c r="E31" i="2"/>
  <c r="E34" i="2" s="1"/>
  <c r="I31" i="2"/>
  <c r="I34" i="2" s="1"/>
  <c r="J31" i="2"/>
  <c r="K31" i="2"/>
  <c r="K34" i="2" s="1"/>
  <c r="O31" i="2"/>
  <c r="P31" i="2"/>
  <c r="P34" i="2" s="1"/>
  <c r="Q31" i="2"/>
  <c r="U31" i="2"/>
  <c r="U34" i="2" s="1"/>
  <c r="V31" i="2"/>
  <c r="V34" i="2" s="1"/>
  <c r="W31" i="2"/>
  <c r="W34" i="2" s="1"/>
  <c r="C34" i="2"/>
  <c r="D34" i="2"/>
  <c r="J34" i="2"/>
  <c r="O34" i="2"/>
  <c r="Q34" i="2"/>
  <c r="W30" i="2" l="1"/>
  <c r="W32" i="2" s="1"/>
  <c r="V30" i="2"/>
  <c r="V32" i="2" s="1"/>
  <c r="U30" i="2"/>
  <c r="U32" i="2" s="1"/>
  <c r="Q30" i="2"/>
  <c r="Q32" i="2" s="1"/>
  <c r="P30" i="2"/>
  <c r="P32" i="2" s="1"/>
  <c r="O30" i="2"/>
  <c r="O32" i="2" s="1"/>
  <c r="K30" i="2"/>
  <c r="K32" i="2" s="1"/>
  <c r="J30" i="2"/>
  <c r="J32" i="2" s="1"/>
  <c r="I30" i="2"/>
  <c r="I32" i="2" s="1"/>
  <c r="E30" i="2"/>
  <c r="E32" i="2" s="1"/>
  <c r="D30" i="2"/>
  <c r="D32" i="2" s="1"/>
  <c r="C30" i="2"/>
  <c r="C32" i="2" s="1"/>
  <c r="D33" i="2" l="1"/>
  <c r="D35" i="2"/>
  <c r="U35" i="2"/>
  <c r="U33" i="2"/>
  <c r="E33" i="2"/>
  <c r="E35" i="2"/>
  <c r="I35" i="2"/>
  <c r="I33" i="2"/>
  <c r="O35" i="2"/>
  <c r="O33" i="2"/>
  <c r="J35" i="2"/>
  <c r="J33" i="2"/>
  <c r="P35" i="2"/>
  <c r="P33" i="2"/>
  <c r="V35" i="2"/>
  <c r="V33" i="2"/>
  <c r="C35" i="2"/>
  <c r="C33" i="2"/>
  <c r="K33" i="2"/>
  <c r="K35" i="2"/>
  <c r="Q33" i="2"/>
  <c r="Q35" i="2"/>
  <c r="W35" i="2"/>
  <c r="W33" i="2"/>
  <c r="I6" i="1"/>
  <c r="I14" i="1" l="1"/>
  <c r="K14" i="1"/>
  <c r="C9" i="1" l="1"/>
  <c r="N29" i="1" l="1"/>
  <c r="O29" i="1" l="1"/>
  <c r="M29" i="1"/>
  <c r="F30" i="1"/>
  <c r="E30" i="1"/>
  <c r="D30" i="1"/>
  <c r="K17" i="1"/>
  <c r="J17" i="1"/>
  <c r="K16" i="1"/>
  <c r="I16" i="1"/>
  <c r="J16" i="1"/>
  <c r="K13" i="1"/>
  <c r="J13" i="1"/>
  <c r="I13" i="1"/>
  <c r="I12" i="1"/>
  <c r="I10" i="1"/>
  <c r="I9" i="1"/>
  <c r="K8" i="1"/>
  <c r="J8" i="1"/>
  <c r="I8" i="1"/>
  <c r="J6" i="1"/>
  <c r="K6" i="1"/>
  <c r="I7" i="1" l="1"/>
  <c r="J7" i="1"/>
  <c r="K7" i="1"/>
  <c r="D29" i="1"/>
  <c r="E29" i="1" l="1"/>
  <c r="D31" i="1"/>
  <c r="C22" i="2" l="1"/>
  <c r="C21" i="2" s="1"/>
  <c r="F29" i="1"/>
  <c r="F31" i="1" s="1"/>
  <c r="E31" i="1"/>
  <c r="I22" i="2"/>
  <c r="I21" i="2" s="1"/>
  <c r="I7" i="2" l="1"/>
  <c r="I8" i="2" s="1"/>
  <c r="C7" i="2"/>
  <c r="C8" i="2" s="1"/>
  <c r="O22" i="2" l="1"/>
  <c r="O21" i="2" s="1"/>
  <c r="O7" i="2" l="1"/>
  <c r="L29" i="1"/>
  <c r="U22" i="2" l="1"/>
  <c r="U21" i="2" s="1"/>
  <c r="U7" i="2" l="1"/>
  <c r="K15" i="1" l="1"/>
  <c r="I15" i="1"/>
  <c r="J15" i="1"/>
  <c r="I11" i="1" l="1"/>
  <c r="J11" i="1"/>
  <c r="K11" i="1"/>
  <c r="H22" i="1" l="1"/>
  <c r="L21" i="1"/>
  <c r="Q39" i="2"/>
  <c r="Q41" i="2" s="1"/>
  <c r="Q42" i="2" l="1"/>
  <c r="Q44" i="2"/>
  <c r="L22" i="1"/>
  <c r="M31" i="1" s="1"/>
  <c r="M30" i="1"/>
  <c r="O39" i="2"/>
  <c r="P39" i="2"/>
  <c r="P41" i="2" s="1"/>
  <c r="J22" i="1"/>
  <c r="N21" i="1"/>
  <c r="P44" i="2" l="1"/>
  <c r="P42" i="2"/>
  <c r="U39" i="2"/>
  <c r="O41" i="2"/>
  <c r="K21" i="1"/>
  <c r="G22" i="1"/>
  <c r="N22" i="1"/>
  <c r="O31" i="1" s="1"/>
  <c r="O30" i="1"/>
  <c r="I22" i="1"/>
  <c r="M21" i="1"/>
  <c r="O44" i="2" l="1"/>
  <c r="O42" i="2"/>
  <c r="L30" i="1"/>
  <c r="K22" i="1"/>
  <c r="M22" i="1"/>
  <c r="N31" i="1" s="1"/>
  <c r="N30" i="1"/>
  <c r="P22" i="2" l="1"/>
  <c r="V22" i="2" s="1"/>
  <c r="L31" i="1"/>
  <c r="P21" i="2" l="1"/>
  <c r="O8" i="2" l="1"/>
  <c r="O9" i="2" s="1"/>
  <c r="O18" i="2" s="1"/>
  <c r="V21" i="2"/>
  <c r="U8" i="2" s="1"/>
  <c r="U9" i="2" s="1"/>
  <c r="U1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sharedStrings.xml><?xml version="1.0" encoding="utf-8"?>
<sst xmlns="http://schemas.openxmlformats.org/spreadsheetml/2006/main" count="190" uniqueCount="65">
  <si>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</si>
  <si>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</si>
  <si>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</si>
  <si>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</si>
  <si>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</si>
  <si>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</si>
  <si>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</si>
  <si>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</si>
  <si>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</si>
  <si>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</si>
  <si>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</si>
  <si>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</si>
  <si>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</si>
  <si>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</si>
  <si>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</si>
  <si>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</si>
  <si>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</si>
  <si>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</si>
  <si>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</si>
  <si>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</si>
  <si>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10. SPTE na fosilna goriva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</si>
  <si>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</si>
  <si>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</si>
  <si>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</si>
  <si>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</si>
  <si>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</si>
  <si>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</si>
  <si>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</si>
  <si>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</si>
  <si>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</si>
  <si>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</si>
  <si>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</si>
  <si>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</si>
  <si>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</si>
  <si>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</si>
  <si>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</si>
  <si>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</si>
  <si>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</si>
  <si>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</si>
  <si>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</si>
  <si>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</si>
  <si>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</si>
  <si>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OP</t>
  </si>
  <si>
    <t>Referenčna tržna cena električne energije:</t>
  </si>
  <si>
    <t>PN SPTE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</si>
  <si>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</si>
  <si>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</si>
  <si>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</si>
  <si>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</si>
  <si>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</si>
  <si>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</si>
  <si>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</si>
  <si>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</si>
  <si>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</si>
  <si>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</si>
  <si>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</si>
  <si>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t>do 20 MW</t>
  </si>
  <si>
    <t>PNSPTE</t>
  </si>
  <si>
    <t>VE</t>
  </si>
  <si>
    <t>LB</t>
  </si>
  <si>
    <t>SEO</t>
  </si>
  <si>
    <t>Referenčni stroški za leto 2021 za tipične velikostne razrede PN</t>
  </si>
  <si>
    <t>MOČ PROIZVODNE NAPRAVE SE VNESE V ENOTI MW, ZAOKROŽENA NA 3 DECIMALNA MESTA NATANČNO!</t>
  </si>
  <si>
    <r>
      <t>P</t>
    </r>
    <r>
      <rPr>
        <b/>
        <vertAlign val="subscript"/>
        <sz val="11"/>
        <rFont val="Calibri"/>
        <family val="2"/>
        <charset val="238"/>
        <scheme val="minor"/>
      </rPr>
      <t>El</t>
    </r>
  </si>
  <si>
    <t>Izračun RSEE za leto 2021 (javni poziv december 2020) z regresijskimi krivuljami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</si>
</sst>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8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0" fontId="7" fillId="0" borderId="26" xfId="0" applyFont="1" applyFill="1" applyBorder="1" applyAlignment="1">
      <alignment horizontal="left" indent="4"/>
    </xf>
    <xf numFmtId="0" fontId="7" fillId="0" borderId="9" xfId="0" applyFont="1" applyFill="1" applyBorder="1" applyAlignment="1">
      <alignment horizontal="left" indent="4"/>
    </xf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7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0" fontId="1" fillId="0" borderId="0" xfId="0" applyFont="1"/>
    <xf numFmtId="0" fontId="12" fillId="0" borderId="0" xfId="0" applyFont="1"/>
    <xf numFmtId="0" fontId="1" fillId="0" borderId="0" xfId="0" applyFont="1" applyAlignment="1">
      <alignment horizontal="center"/>
    </xf>
    <xf numFmtId="0" fontId="17" fillId="2" borderId="34" xfId="0" applyFont="1" applyFill="1" applyBorder="1"/>
    <xf numFmtId="0" fontId="0" fillId="2" borderId="35" xfId="0" applyFill="1" applyBorder="1"/>
    <xf numFmtId="0" fontId="0" fillId="2" borderId="36" xfId="0" applyFill="1" applyBorder="1"/>
    <xf numFmtId="0" fontId="10" fillId="4" borderId="37" xfId="0" applyFont="1" applyFill="1" applyBorder="1" applyAlignment="1">
      <alignment horizontal="center"/>
    </xf>
    <xf numFmtId="2" fontId="10" fillId="4" borderId="38" xfId="0" applyNumberFormat="1" applyFont="1" applyFill="1" applyBorder="1"/>
    <xf numFmtId="0" fontId="10" fillId="4" borderId="39" xfId="0" applyFont="1" applyFill="1" applyBorder="1"/>
    <xf numFmtId="0" fontId="12" fillId="4" borderId="37" xfId="0" applyFont="1" applyFill="1" applyBorder="1" applyAlignment="1">
      <alignment horizontal="center"/>
    </xf>
    <xf numFmtId="2" fontId="12" fillId="4" borderId="38" xfId="0" applyNumberFormat="1" applyFont="1" applyFill="1" applyBorder="1"/>
    <xf numFmtId="0" fontId="12" fillId="4" borderId="39" xfId="0" applyFont="1" applyFill="1" applyBorder="1"/>
    <xf numFmtId="0" fontId="10" fillId="2" borderId="37" xfId="0" applyFont="1" applyFill="1" applyBorder="1" applyAlignment="1">
      <alignment horizontal="center"/>
    </xf>
    <xf numFmtId="0" fontId="10" fillId="0" borderId="39" xfId="0" applyFont="1" applyBorder="1" applyAlignment="1">
      <alignment horizontal="left"/>
    </xf>
    <xf numFmtId="0" fontId="10" fillId="6" borderId="37" xfId="0" applyFont="1" applyFill="1" applyBorder="1" applyAlignment="1">
      <alignment horizontal="center"/>
    </xf>
    <xf numFmtId="2" fontId="10" fillId="6" borderId="38" xfId="0" applyNumberFormat="1" applyFont="1" applyFill="1" applyBorder="1"/>
    <xf numFmtId="0" fontId="10" fillId="6" borderId="39" xfId="0" applyFont="1" applyFill="1" applyBorder="1"/>
    <xf numFmtId="0" fontId="10" fillId="6" borderId="40" xfId="0" applyFont="1" applyFill="1" applyBorder="1" applyAlignment="1">
      <alignment horizontal="center"/>
    </xf>
    <xf numFmtId="2" fontId="10" fillId="6" borderId="41" xfId="0" applyNumberFormat="1" applyFont="1" applyFill="1" applyBorder="1"/>
    <xf numFmtId="0" fontId="10" fillId="6" borderId="42" xfId="0" applyFont="1" applyFill="1" applyBorder="1"/>
    <xf numFmtId="0" fontId="22" fillId="0" borderId="0" xfId="1" applyFont="1" applyAlignment="1">
      <alignment horizontal="right"/>
    </xf>
    <xf numFmtId="0" fontId="22" fillId="0" borderId="0" xfId="1" applyFont="1"/>
    <xf numFmtId="0" fontId="23" fillId="0" borderId="0" xfId="0" applyFont="1"/>
    <xf numFmtId="0" fontId="0" fillId="0" borderId="26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51" xfId="0" applyNumberFormat="1" applyBorder="1"/>
    <xf numFmtId="2" fontId="0" fillId="0" borderId="53" xfId="0" applyNumberFormat="1" applyBorder="1"/>
    <xf numFmtId="2" fontId="0" fillId="0" borderId="33" xfId="0" applyNumberFormat="1" applyBorder="1"/>
    <xf numFmtId="2" fontId="0" fillId="0" borderId="39" xfId="0" applyNumberFormat="1" applyBorder="1"/>
    <xf numFmtId="2" fontId="0" fillId="0" borderId="47" xfId="0" applyNumberFormat="1" applyBorder="1"/>
    <xf numFmtId="3" fontId="24" fillId="0" borderId="55" xfId="0" applyNumberFormat="1" applyFont="1" applyFill="1" applyBorder="1" applyAlignment="1">
      <alignment horizontal="center"/>
    </xf>
    <xf numFmtId="3" fontId="24" fillId="0" borderId="21" xfId="0" applyNumberFormat="1" applyFont="1" applyFill="1" applyBorder="1" applyAlignment="1">
      <alignment horizontal="center"/>
    </xf>
    <xf numFmtId="3" fontId="24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45" xfId="0" applyNumberFormat="1" applyFont="1" applyFill="1" applyBorder="1" applyAlignment="1">
      <alignment horizontal="center"/>
    </xf>
    <xf numFmtId="0" fontId="8" fillId="0" borderId="0" xfId="0" applyFont="1"/>
    <xf numFmtId="3" fontId="4" fillId="0" borderId="44" xfId="0" applyNumberFormat="1" applyFont="1" applyFill="1" applyBorder="1" applyAlignment="1">
      <alignment horizontal="center"/>
    </xf>
    <xf numFmtId="0" fontId="0" fillId="0" borderId="43" xfId="0" applyBorder="1"/>
    <xf numFmtId="0" fontId="0" fillId="0" borderId="50" xfId="0" applyBorder="1" applyAlignment="1">
      <alignment horizontal="center"/>
    </xf>
    <xf numFmtId="2" fontId="0" fillId="0" borderId="36" xfId="0" applyNumberFormat="1" applyBorder="1"/>
    <xf numFmtId="2" fontId="0" fillId="0" borderId="52" xfId="0" applyNumberFormat="1" applyBorder="1"/>
    <xf numFmtId="0" fontId="1" fillId="0" borderId="43" xfId="0" applyFont="1" applyBorder="1" applyAlignment="1">
      <alignment horizontal="center"/>
    </xf>
    <xf numFmtId="2" fontId="1" fillId="0" borderId="44" xfId="0" applyNumberFormat="1" applyFont="1" applyBorder="1"/>
    <xf numFmtId="2" fontId="1" fillId="0" borderId="45" xfId="0" applyNumberFormat="1" applyFont="1" applyBorder="1"/>
    <xf numFmtId="2" fontId="1" fillId="0" borderId="57" xfId="0" applyNumberFormat="1" applyFont="1" applyBorder="1"/>
    <xf numFmtId="2" fontId="0" fillId="0" borderId="49" xfId="0" applyNumberFormat="1" applyBorder="1"/>
    <xf numFmtId="2" fontId="0" fillId="0" borderId="58" xfId="0" applyNumberFormat="1" applyBorder="1"/>
    <xf numFmtId="2" fontId="1" fillId="0" borderId="32" xfId="0" applyNumberFormat="1" applyFont="1" applyBorder="1"/>
    <xf numFmtId="3" fontId="4" fillId="0" borderId="46" xfId="0" applyNumberFormat="1" applyFont="1" applyFill="1" applyBorder="1" applyAlignment="1">
      <alignment horizontal="center"/>
    </xf>
    <xf numFmtId="3" fontId="4" fillId="0" borderId="43" xfId="0" applyNumberFormat="1" applyFont="1" applyFill="1" applyBorder="1" applyAlignment="1">
      <alignment horizontal="center"/>
    </xf>
    <xf numFmtId="4" fontId="0" fillId="1" borderId="48" xfId="0" applyNumberFormat="1" applyFill="1" applyBorder="1"/>
    <xf numFmtId="4" fontId="0" fillId="1" borderId="47" xfId="0" applyNumberFormat="1" applyFill="1" applyBorder="1"/>
    <xf numFmtId="4" fontId="7" fillId="0" borderId="48" xfId="0" applyNumberFormat="1" applyFont="1" applyBorder="1"/>
    <xf numFmtId="4" fontId="7" fillId="0" borderId="47" xfId="0" applyNumberFormat="1" applyFont="1" applyBorder="1"/>
    <xf numFmtId="0" fontId="3" fillId="0" borderId="56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49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0" fillId="0" borderId="27" xfId="0" applyNumberFormat="1" applyBorder="1"/>
    <xf numFmtId="2" fontId="0" fillId="7" borderId="21" xfId="0" applyNumberFormat="1" applyFill="1" applyBorder="1"/>
    <xf numFmtId="2" fontId="0" fillId="7" borderId="28" xfId="0" applyNumberFormat="1" applyFill="1" applyBorder="1"/>
    <xf numFmtId="2" fontId="0" fillId="0" borderId="28" xfId="0" applyNumberFormat="1" applyBorder="1"/>
    <xf numFmtId="2" fontId="25" fillId="4" borderId="0" xfId="1" applyNumberFormat="1" applyFont="1" applyFill="1" applyAlignment="1">
      <alignment horizontal="right"/>
    </xf>
    <xf numFmtId="0" fontId="0" fillId="2" borderId="0" xfId="0" applyFill="1"/>
    <xf numFmtId="2" fontId="0" fillId="0" borderId="54" xfId="0" applyNumberFormat="1" applyBorder="1"/>
    <xf numFmtId="4" fontId="0" fillId="2" borderId="15" xfId="0" applyNumberFormat="1" applyFill="1" applyBorder="1"/>
    <xf numFmtId="4" fontId="6" fillId="2" borderId="14" xfId="0" applyNumberFormat="1" applyFont="1" applyFill="1" applyBorder="1"/>
    <xf numFmtId="4" fontId="6" fillId="2" borderId="15" xfId="0" applyNumberFormat="1" applyFont="1" applyFill="1" applyBorder="1"/>
    <xf numFmtId="0" fontId="26" fillId="2" borderId="0" xfId="0" applyFont="1" applyFill="1"/>
    <xf numFmtId="0" fontId="13" fillId="2" borderId="0" xfId="0" applyFont="1" applyFill="1"/>
    <xf numFmtId="0" fontId="1" fillId="2" borderId="0" xfId="0" applyFont="1" applyFill="1"/>
    <xf numFmtId="0" fontId="19" fillId="2" borderId="0" xfId="0" applyFont="1" applyFill="1"/>
    <xf numFmtId="0" fontId="14" fillId="2" borderId="0" xfId="0" applyFont="1" applyFill="1" applyBorder="1"/>
    <xf numFmtId="0" fontId="18" fillId="2" borderId="0" xfId="0" applyFont="1" applyFill="1"/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/>
    <xf numFmtId="0" fontId="12" fillId="2" borderId="0" xfId="0" applyFont="1" applyFill="1" applyBorder="1"/>
    <xf numFmtId="164" fontId="9" fillId="5" borderId="38" xfId="0" applyNumberFormat="1" applyFont="1" applyFill="1" applyBorder="1" applyAlignment="1" applyProtection="1">
      <alignment horizontal="center"/>
      <protection locked="0"/>
    </xf>
    <xf numFmtId="0" fontId="27" fillId="2" borderId="0" xfId="0" applyFont="1" applyFill="1"/>
    <xf numFmtId="0" fontId="27" fillId="0" borderId="0" xfId="0" applyFont="1"/>
    <xf numFmtId="0" fontId="28" fillId="0" borderId="0" xfId="0" applyFont="1"/>
    <xf numFmtId="0" fontId="30" fillId="0" borderId="0" xfId="0" applyFont="1"/>
    <xf numFmtId="0" fontId="27" fillId="6" borderId="0" xfId="0" applyFont="1" applyFill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2" fillId="9" borderId="30" xfId="0" applyFont="1" applyFill="1" applyBorder="1" applyAlignment="1">
      <alignment horizontal="center" wrapText="1"/>
    </xf>
    <xf numFmtId="0" fontId="2" fillId="9" borderId="31" xfId="0" applyFont="1" applyFill="1" applyBorder="1" applyAlignment="1">
      <alignment horizontal="center" wrapText="1"/>
    </xf>
    <xf numFmtId="0" fontId="2" fillId="9" borderId="3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18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19" fillId="2" borderId="30" xfId="0" applyFont="1" applyFill="1" applyBorder="1" applyAlignment="1" applyProtection="1">
      <alignment horizontal="center"/>
    </xf>
    <xf numFmtId="0" fontId="19" fillId="2" borderId="31" xfId="0" applyFont="1" applyFill="1" applyBorder="1" applyAlignment="1" applyProtection="1">
      <alignment horizontal="center"/>
    </xf>
    <xf numFmtId="0" fontId="19" fillId="2" borderId="32" xfId="0" applyFont="1" applyFill="1" applyBorder="1" applyAlignment="1" applyProtection="1">
      <alignment horizontal="center"/>
    </xf>
  </cellXfs>
  <cellStyles count="2">
    <cellStyle name="Navadno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FFFF66"/>
      <color rgb="FFFFFFCC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88</c:v>
                </c:pt>
                <c:pt idx="1">
                  <c:v>72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88</c:v>
                </c:pt>
                <c:pt idx="1">
                  <c:v>72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krivulje'!$Q$55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krivulje'!$Q$56:$Q$117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krivulje'!$O$55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krivulje'!$O$56:$O$117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krivulje'!$R$55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krivulje'!$R$56:$R$117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21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krivulje'!$P$55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krivulje'!$P$56:$P$117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krivulje'!$Q$55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krivulje'!$Q$56:$Q$117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krivulje'!$S$55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krivulje'!$S$56:$S$117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krivulje'!$Q$55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krivulje'!$Q$56:$Q$117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krivulje'!$O$55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krivulje'!$O$56:$O$117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krivulje'!$R$55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krivulje'!$R$56:$R$117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krivulje'!$P$55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krivulje'!$P$56:$P$117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krivulje'!$Q$55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krivulje'!$Q$56:$Q$117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krivulje'!$S$55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krivulje'!$N$56:$N$117</c:f>
              <c:numCache>
                <c:formatCode>General</c:formatCode>
                <c:ptCount val="61"/>
              </c:numCache>
            </c:numRef>
          </c:xVal>
          <c:yVal>
            <c:numRef>
              <c:f>'Regresijske krivulje'!$S$56:$S$117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88</c:v>
                </c:pt>
                <c:pt idx="1">
                  <c:v>72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88</c:v>
                </c:pt>
                <c:pt idx="1">
                  <c:v>72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70.069999999999993</c:v>
                </c:pt>
                <c:pt idx="1">
                  <c:v>36.89</c:v>
                </c:pt>
                <c:pt idx="2">
                  <c:v>23.47</c:v>
                </c:pt>
                <c:pt idx="3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48.25</c:v>
                </c:pt>
                <c:pt idx="1">
                  <c:v>47.26</c:v>
                </c:pt>
                <c:pt idx="2">
                  <c:v>31.96</c:v>
                </c:pt>
                <c:pt idx="3">
                  <c:v>28.05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118.32</c:v>
                </c:pt>
                <c:pt idx="1">
                  <c:v>84.15</c:v>
                </c:pt>
                <c:pt idx="2">
                  <c:v>55.43</c:v>
                </c:pt>
                <c:pt idx="3">
                  <c:v>46.53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RSEE_razredi!$E$29:$F$29</c:f>
              <c:numCache>
                <c:formatCode>0.00</c:formatCode>
                <c:ptCount val="2"/>
                <c:pt idx="0">
                  <c:v>72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F-46DD-9B53-6973776E4509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RSEE_razredi!$E$30:$F$30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RSEE_razredi!$E$31:$F$31</c:f>
              <c:numCache>
                <c:formatCode>0.00</c:formatCode>
                <c:ptCount val="2"/>
                <c:pt idx="0">
                  <c:v>72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RSEE_razredi!$F$29</c:f>
              <c:numCache>
                <c:formatCode>0.00</c:formatCode>
                <c:ptCount val="1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7-47F0-96EC-C887FBDFDD6C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RSEE_razredi!$F$28</c:f>
              <c:strCache>
                <c:ptCount val="1"/>
                <c:pt idx="0">
                  <c:v>do 10 MW</c:v>
                </c:pt>
              </c:strCache>
            </c:strRef>
          </c:cat>
          <c:val>
            <c:numRef>
              <c:f>RSEE_razredi!$F$31</c:f>
              <c:numCache>
                <c:formatCode>0.00</c:formatCode>
                <c:ptCount val="1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krivulje'!$C$55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krivulje'!$B$56:$B$107</c:f>
              <c:numCache>
                <c:formatCode>General</c:formatCode>
                <c:ptCount val="51"/>
              </c:numCache>
            </c:numRef>
          </c:xVal>
          <c:yVal>
            <c:numRef>
              <c:f>'Regresijske krivulje'!$C$56:$C$107</c:f>
              <c:numCache>
                <c:formatCode>General</c:formatCode>
                <c:ptCount val="5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krivulje'!$D$55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krivulje'!$B$56:$B$107</c:f>
              <c:numCache>
                <c:formatCode>General</c:formatCode>
                <c:ptCount val="51"/>
              </c:numCache>
            </c:numRef>
          </c:xVal>
          <c:yVal>
            <c:numRef>
              <c:f>'Regresijske krivulje'!$D$56:$D$107</c:f>
              <c:numCache>
                <c:formatCode>General</c:formatCode>
                <c:ptCount val="5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10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krivulje'!$C$55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krivulje'!$B$56:$B$71</c:f>
              <c:numCache>
                <c:formatCode>General</c:formatCode>
                <c:ptCount val="15"/>
              </c:numCache>
            </c:numRef>
          </c:xVal>
          <c:yVal>
            <c:numRef>
              <c:f>'Regresijske krivulje'!$C$56:$C$71</c:f>
              <c:numCache>
                <c:formatCode>General</c:formatCode>
                <c:ptCount val="1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krivulje'!$I$55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krivulje'!$H$56:$H$107</c:f>
              <c:numCache>
                <c:formatCode>General</c:formatCode>
                <c:ptCount val="51"/>
              </c:numCache>
            </c:numRef>
          </c:xVal>
          <c:yVal>
            <c:numRef>
              <c:f>'Regresijske krivulje'!$I$56:$I$107</c:f>
              <c:numCache>
                <c:formatCode>General</c:formatCode>
                <c:ptCount val="5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krivulje'!$I$55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krivulje'!$H$56:$H$107</c:f>
              <c:numCache>
                <c:formatCode>General</c:formatCode>
                <c:ptCount val="51"/>
              </c:numCache>
            </c:numRef>
          </c:xVal>
          <c:yVal>
            <c:numRef>
              <c:f>'Regresijske krivulje'!$J$56:$J$107</c:f>
              <c:numCache>
                <c:formatCode>General</c:formatCode>
                <c:ptCount val="5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2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krivulje'!$I$55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krivulje'!$H$56:$H$71</c:f>
              <c:numCache>
                <c:formatCode>General</c:formatCode>
                <c:ptCount val="15"/>
              </c:numCache>
            </c:numRef>
          </c:xVal>
          <c:yVal>
            <c:numRef>
              <c:f>'Regresijske krivulje'!$I$56:$I$71</c:f>
              <c:numCache>
                <c:formatCode>General</c:formatCode>
                <c:ptCount val="1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9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3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2</xdr:col>
      <xdr:colOff>305893</xdr:colOff>
      <xdr:row>79</xdr:row>
      <xdr:rowOff>155850</xdr:rowOff>
    </xdr:to>
    <xdr:graphicFrame macro="">
      <xdr:nvGraphicFramePr>
        <xdr:cNvPr id="7" name="Chart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</xdr:col>
      <xdr:colOff>305893</xdr:colOff>
      <xdr:row>94</xdr:row>
      <xdr:rowOff>155850</xdr:rowOff>
    </xdr:to>
    <xdr:graphicFrame macro="">
      <xdr:nvGraphicFramePr>
        <xdr:cNvPr id="8" name="Chart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0</xdr:rowOff>
    </xdr:from>
    <xdr:to>
      <xdr:col>6</xdr:col>
      <xdr:colOff>258428</xdr:colOff>
      <xdr:row>52</xdr:row>
      <xdr:rowOff>72036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37</xdr:row>
      <xdr:rowOff>164225</xdr:rowOff>
    </xdr:from>
    <xdr:to>
      <xdr:col>6</xdr:col>
      <xdr:colOff>26275</xdr:colOff>
      <xdr:row>45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37</xdr:row>
      <xdr:rowOff>0</xdr:rowOff>
    </xdr:from>
    <xdr:to>
      <xdr:col>13</xdr:col>
      <xdr:colOff>61974</xdr:colOff>
      <xdr:row>52</xdr:row>
      <xdr:rowOff>72036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37</xdr:row>
      <xdr:rowOff>172640</xdr:rowOff>
    </xdr:from>
    <xdr:to>
      <xdr:col>12</xdr:col>
      <xdr:colOff>424313</xdr:colOff>
      <xdr:row>45</xdr:row>
      <xdr:rowOff>78441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37</xdr:row>
      <xdr:rowOff>0</xdr:rowOff>
    </xdr:from>
    <xdr:to>
      <xdr:col>26</xdr:col>
      <xdr:colOff>0</xdr:colOff>
      <xdr:row>55</xdr:row>
      <xdr:rowOff>11206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37</xdr:row>
      <xdr:rowOff>0</xdr:rowOff>
    </xdr:from>
    <xdr:to>
      <xdr:col>36</xdr:col>
      <xdr:colOff>0</xdr:colOff>
      <xdr:row>55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37</xdr:row>
      <xdr:rowOff>145679</xdr:rowOff>
    </xdr:from>
    <xdr:to>
      <xdr:col>25</xdr:col>
      <xdr:colOff>526677</xdr:colOff>
      <xdr:row>45</xdr:row>
      <xdr:rowOff>123266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37</xdr:row>
      <xdr:rowOff>134470</xdr:rowOff>
    </xdr:from>
    <xdr:to>
      <xdr:col>35</xdr:col>
      <xdr:colOff>526678</xdr:colOff>
      <xdr:row>46</xdr:row>
      <xdr:rowOff>44823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P33"/>
  <sheetViews>
    <sheetView showZeros="0" workbookViewId="0">
      <selection activeCell="J21" sqref="J21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3" t="s">
        <v>61</v>
      </c>
    </row>
    <row r="3" spans="1:16" ht="15.75" thickBot="1" x14ac:dyDescent="0.3"/>
    <row r="4" spans="1:16" ht="15" customHeight="1" x14ac:dyDescent="0.25">
      <c r="B4" s="93" t="s">
        <v>50</v>
      </c>
      <c r="C4" s="119" t="s">
        <v>0</v>
      </c>
      <c r="D4" s="120"/>
      <c r="E4" s="121"/>
      <c r="F4" s="122" t="s">
        <v>1</v>
      </c>
      <c r="G4" s="123"/>
      <c r="H4" s="124"/>
      <c r="I4" s="128" t="s">
        <v>2</v>
      </c>
      <c r="J4" s="129"/>
      <c r="K4" s="130"/>
      <c r="N4" s="32"/>
    </row>
    <row r="5" spans="1:16" ht="15.75" thickBot="1" x14ac:dyDescent="0.3">
      <c r="B5" s="87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88" t="s">
        <v>6</v>
      </c>
      <c r="O5" s="34"/>
      <c r="P5" s="34"/>
    </row>
    <row r="6" spans="1:16" ht="18.75" customHeight="1" x14ac:dyDescent="0.25">
      <c r="B6" s="3" t="s">
        <v>7</v>
      </c>
      <c r="C6" s="11">
        <v>101.5</v>
      </c>
      <c r="D6" s="11">
        <v>84.28</v>
      </c>
      <c r="E6" s="101">
        <v>77</v>
      </c>
      <c r="F6" s="83"/>
      <c r="G6" s="84"/>
      <c r="H6" s="84"/>
      <c r="I6" s="85">
        <f>C6</f>
        <v>101.5</v>
      </c>
      <c r="J6" s="86">
        <f t="shared" ref="I6:K8" si="0">D6</f>
        <v>84.28</v>
      </c>
      <c r="K6" s="89">
        <f t="shared" si="0"/>
        <v>77</v>
      </c>
    </row>
    <row r="7" spans="1:16" ht="18.75" customHeight="1" x14ac:dyDescent="0.25">
      <c r="B7" s="8" t="s">
        <v>8</v>
      </c>
      <c r="C7" s="11">
        <v>105</v>
      </c>
      <c r="D7" s="101">
        <v>77.313541666666666</v>
      </c>
      <c r="E7" s="101">
        <v>67.53</v>
      </c>
      <c r="F7" s="6"/>
      <c r="G7" s="7"/>
      <c r="H7" s="7"/>
      <c r="I7" s="22">
        <f t="shared" si="0"/>
        <v>105</v>
      </c>
      <c r="J7" s="23">
        <f t="shared" si="0"/>
        <v>77.313541666666666</v>
      </c>
      <c r="K7" s="90">
        <f t="shared" si="0"/>
        <v>67.53</v>
      </c>
    </row>
    <row r="8" spans="1:16" ht="18.75" customHeight="1" x14ac:dyDescent="0.25">
      <c r="B8" s="8" t="s">
        <v>9</v>
      </c>
      <c r="C8" s="102">
        <v>88</v>
      </c>
      <c r="D8" s="103">
        <v>72</v>
      </c>
      <c r="E8" s="103">
        <v>62</v>
      </c>
      <c r="F8" s="9"/>
      <c r="G8" s="10"/>
      <c r="H8" s="10"/>
      <c r="I8" s="22">
        <f t="shared" si="0"/>
        <v>88</v>
      </c>
      <c r="J8" s="23">
        <f t="shared" si="0"/>
        <v>72</v>
      </c>
      <c r="K8" s="90">
        <f t="shared" si="0"/>
        <v>62</v>
      </c>
    </row>
    <row r="9" spans="1:16" ht="18.75" customHeight="1" x14ac:dyDescent="0.25">
      <c r="B9" s="8" t="s">
        <v>10</v>
      </c>
      <c r="C9" s="134">
        <f>E8</f>
        <v>62</v>
      </c>
      <c r="D9" s="135"/>
      <c r="E9" s="136"/>
      <c r="F9" s="9"/>
      <c r="G9" s="10"/>
      <c r="H9" s="10"/>
      <c r="I9" s="131">
        <f>C9</f>
        <v>62</v>
      </c>
      <c r="J9" s="132"/>
      <c r="K9" s="133"/>
    </row>
    <row r="10" spans="1:16" ht="18.75" customHeight="1" x14ac:dyDescent="0.25">
      <c r="B10" s="8" t="s">
        <v>11</v>
      </c>
      <c r="C10" s="137">
        <v>154.25</v>
      </c>
      <c r="D10" s="138"/>
      <c r="E10" s="139"/>
      <c r="F10" s="9"/>
      <c r="G10" s="10"/>
      <c r="H10" s="10"/>
      <c r="I10" s="131">
        <f>C10</f>
        <v>154.25</v>
      </c>
      <c r="J10" s="132"/>
      <c r="K10" s="133"/>
    </row>
    <row r="11" spans="1:16" ht="18.75" customHeight="1" x14ac:dyDescent="0.25">
      <c r="B11" s="8" t="s">
        <v>12</v>
      </c>
      <c r="C11" s="102">
        <v>95.562000000000026</v>
      </c>
      <c r="D11" s="103">
        <v>88.028099999999995</v>
      </c>
      <c r="E11" s="103">
        <v>63.610799999999998</v>
      </c>
      <c r="F11" s="11">
        <v>74.52</v>
      </c>
      <c r="G11" s="5">
        <v>67.59</v>
      </c>
      <c r="H11" s="5">
        <v>88.74</v>
      </c>
      <c r="I11" s="22">
        <f>C11+F11</f>
        <v>170.08200000000002</v>
      </c>
      <c r="J11" s="23">
        <f>D11+G11</f>
        <v>155.6181</v>
      </c>
      <c r="K11" s="90">
        <f>E11+H11</f>
        <v>152.35079999999999</v>
      </c>
    </row>
    <row r="12" spans="1:16" ht="18.75" customHeight="1" x14ac:dyDescent="0.25">
      <c r="B12" s="8" t="s">
        <v>13</v>
      </c>
      <c r="C12" s="140"/>
      <c r="D12" s="142"/>
      <c r="E12" s="141"/>
      <c r="F12" s="140">
        <v>54.73</v>
      </c>
      <c r="G12" s="142"/>
      <c r="H12" s="141"/>
      <c r="I12" s="131">
        <f>F12</f>
        <v>54.73</v>
      </c>
      <c r="J12" s="132"/>
      <c r="K12" s="133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2">
        <f>C13+F13</f>
        <v>197.85999999999999</v>
      </c>
      <c r="J13" s="23">
        <f>D13+G13</f>
        <v>111.05000000000001</v>
      </c>
      <c r="K13" s="90">
        <f>E13+H13</f>
        <v>91.3</v>
      </c>
    </row>
    <row r="14" spans="1:16" ht="18.75" customHeight="1" x14ac:dyDescent="0.25">
      <c r="B14" s="8" t="s">
        <v>15</v>
      </c>
      <c r="C14" s="140">
        <v>105.07</v>
      </c>
      <c r="D14" s="141"/>
      <c r="E14" s="5">
        <v>80.430000000000007</v>
      </c>
      <c r="F14" s="6"/>
      <c r="G14" s="7"/>
      <c r="H14" s="7"/>
      <c r="I14" s="143">
        <f>C14</f>
        <v>105.07</v>
      </c>
      <c r="J14" s="144"/>
      <c r="K14" s="90">
        <f>E14</f>
        <v>80.430000000000007</v>
      </c>
    </row>
    <row r="15" spans="1:16" ht="18.75" customHeight="1" x14ac:dyDescent="0.25">
      <c r="B15" s="8" t="s">
        <v>16</v>
      </c>
      <c r="C15" s="4">
        <v>70.319999999999993</v>
      </c>
      <c r="D15" s="5">
        <v>60.77</v>
      </c>
      <c r="E15" s="5">
        <v>53.7</v>
      </c>
      <c r="F15" s="6"/>
      <c r="G15" s="7"/>
      <c r="H15" s="7"/>
      <c r="I15" s="22">
        <f t="shared" ref="I15:K16" si="1">C15</f>
        <v>70.319999999999993</v>
      </c>
      <c r="J15" s="23">
        <f t="shared" si="1"/>
        <v>60.77</v>
      </c>
      <c r="K15" s="90">
        <f t="shared" si="1"/>
        <v>53.7</v>
      </c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2">
        <f t="shared" si="1"/>
        <v>69.930000000000007</v>
      </c>
      <c r="J16" s="23">
        <f t="shared" si="1"/>
        <v>53.7</v>
      </c>
      <c r="K16" s="90">
        <f t="shared" si="1"/>
        <v>49.2</v>
      </c>
    </row>
    <row r="17" spans="2:15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4"/>
      <c r="J17" s="25">
        <f>D17</f>
        <v>62.59</v>
      </c>
      <c r="K17" s="91">
        <f>E17</f>
        <v>60.09</v>
      </c>
    </row>
    <row r="18" spans="2:15" ht="18.75" customHeight="1" thickBot="1" x14ac:dyDescent="0.3"/>
    <row r="19" spans="2:15" ht="18.75" customHeight="1" thickBot="1" x14ac:dyDescent="0.3">
      <c r="B19" s="92" t="s">
        <v>57</v>
      </c>
      <c r="C19" s="119" t="s">
        <v>0</v>
      </c>
      <c r="D19" s="120"/>
      <c r="E19" s="120"/>
      <c r="F19" s="121"/>
      <c r="G19" s="122" t="s">
        <v>1</v>
      </c>
      <c r="H19" s="123"/>
      <c r="I19" s="123"/>
      <c r="J19" s="124"/>
      <c r="K19" s="125" t="s">
        <v>2</v>
      </c>
      <c r="L19" s="126"/>
      <c r="M19" s="126"/>
      <c r="N19" s="127"/>
    </row>
    <row r="20" spans="2:15" ht="18.75" customHeight="1" thickBot="1" x14ac:dyDescent="0.3">
      <c r="B20" s="87" t="s">
        <v>3</v>
      </c>
      <c r="C20" s="17" t="s">
        <v>4</v>
      </c>
      <c r="D20" s="18" t="s">
        <v>5</v>
      </c>
      <c r="E20" s="18" t="s">
        <v>21</v>
      </c>
      <c r="F20" s="18" t="s">
        <v>56</v>
      </c>
      <c r="G20" s="17" t="s">
        <v>4</v>
      </c>
      <c r="H20" s="18" t="s">
        <v>5</v>
      </c>
      <c r="I20" s="18" t="s">
        <v>21</v>
      </c>
      <c r="J20" s="18" t="s">
        <v>56</v>
      </c>
      <c r="K20" s="17" t="s">
        <v>4</v>
      </c>
      <c r="L20" s="18" t="s">
        <v>5</v>
      </c>
      <c r="M20" s="18" t="s">
        <v>21</v>
      </c>
      <c r="N20" s="18" t="s">
        <v>56</v>
      </c>
    </row>
    <row r="21" spans="2:15" ht="18.75" customHeight="1" x14ac:dyDescent="0.25">
      <c r="B21" s="20" t="s">
        <v>48</v>
      </c>
      <c r="C21" s="95">
        <v>96.72</v>
      </c>
      <c r="D21" s="95">
        <v>56.77</v>
      </c>
      <c r="E21" s="95">
        <v>32.01</v>
      </c>
      <c r="F21" s="95">
        <v>26.45</v>
      </c>
      <c r="G21" s="95">
        <v>48.25</v>
      </c>
      <c r="H21" s="95">
        <v>47.26</v>
      </c>
      <c r="I21" s="95">
        <v>31.96</v>
      </c>
      <c r="J21" s="95">
        <v>28.05</v>
      </c>
      <c r="K21" s="26">
        <f t="shared" ref="K21:N22" si="2">C21+G21</f>
        <v>144.97</v>
      </c>
      <c r="L21" s="27">
        <f>D21+H21</f>
        <v>104.03</v>
      </c>
      <c r="M21" s="27">
        <f t="shared" si="2"/>
        <v>63.97</v>
      </c>
      <c r="N21" s="28">
        <f t="shared" si="2"/>
        <v>54.5</v>
      </c>
    </row>
    <row r="22" spans="2:15" ht="18.75" customHeight="1" thickBot="1" x14ac:dyDescent="0.3">
      <c r="B22" s="21" t="s">
        <v>49</v>
      </c>
      <c r="C22" s="96">
        <v>70.069999999999993</v>
      </c>
      <c r="D22" s="96">
        <v>36.89</v>
      </c>
      <c r="E22" s="96">
        <v>23.47</v>
      </c>
      <c r="F22" s="96">
        <v>18.48</v>
      </c>
      <c r="G22" s="94">
        <f>G21</f>
        <v>48.25</v>
      </c>
      <c r="H22" s="97">
        <f>H21</f>
        <v>47.26</v>
      </c>
      <c r="I22" s="97">
        <f>I21</f>
        <v>31.96</v>
      </c>
      <c r="J22" s="19">
        <f>J21</f>
        <v>28.05</v>
      </c>
      <c r="K22" s="29">
        <f t="shared" si="2"/>
        <v>118.32</v>
      </c>
      <c r="L22" s="30">
        <f>D22+H22</f>
        <v>84.15</v>
      </c>
      <c r="M22" s="30">
        <f t="shared" si="2"/>
        <v>55.43</v>
      </c>
      <c r="N22" s="31">
        <f t="shared" si="2"/>
        <v>46.53</v>
      </c>
    </row>
    <row r="23" spans="2:15" x14ac:dyDescent="0.25">
      <c r="C23" s="66"/>
      <c r="D23" s="66"/>
      <c r="E23" s="66"/>
      <c r="F23" s="66"/>
    </row>
    <row r="24" spans="2:15" x14ac:dyDescent="0.25">
      <c r="B24" s="52" t="s">
        <v>43</v>
      </c>
      <c r="C24" s="98">
        <v>48.04</v>
      </c>
      <c r="D24" s="53" t="s">
        <v>33</v>
      </c>
      <c r="E24" s="66"/>
      <c r="F24" s="66"/>
    </row>
    <row r="25" spans="2:15" ht="15.75" x14ac:dyDescent="0.25">
      <c r="B25" s="68" t="s">
        <v>50</v>
      </c>
      <c r="I25" s="68" t="s">
        <v>44</v>
      </c>
    </row>
    <row r="27" spans="2:15" ht="15.75" thickBot="1" x14ac:dyDescent="0.3">
      <c r="B27" s="54">
        <v>3</v>
      </c>
      <c r="N27">
        <v>2</v>
      </c>
    </row>
    <row r="28" spans="2:15" ht="15.75" thickBot="1" x14ac:dyDescent="0.3">
      <c r="C28" s="55"/>
      <c r="D28" s="63" t="s">
        <v>4</v>
      </c>
      <c r="E28" s="64" t="s">
        <v>5</v>
      </c>
      <c r="F28" s="65" t="s">
        <v>6</v>
      </c>
      <c r="K28" s="70"/>
      <c r="L28" s="69" t="s">
        <v>4</v>
      </c>
      <c r="M28" s="67" t="s">
        <v>5</v>
      </c>
      <c r="N28" s="81" t="s">
        <v>21</v>
      </c>
      <c r="O28" s="82" t="s">
        <v>56</v>
      </c>
    </row>
    <row r="29" spans="2:15" x14ac:dyDescent="0.25">
      <c r="C29" s="56" t="s">
        <v>25</v>
      </c>
      <c r="D29" s="58">
        <f ca="1">OFFSET(C$5,$B$27,0)</f>
        <v>88</v>
      </c>
      <c r="E29" s="59">
        <f ca="1">IF(OFFSET(D$5,$B$27,0)=0,D29,OFFSET(D$5,$B$27,0))</f>
        <v>72</v>
      </c>
      <c r="F29" s="100">
        <f ca="1">IF(OFFSET(E$5,$B$27,0)=0,E29,OFFSET(E$5,$B$27,0))</f>
        <v>62</v>
      </c>
      <c r="K29" s="57" t="s">
        <v>25</v>
      </c>
      <c r="L29" s="61">
        <f ca="1">OFFSET(C$20,$N$27,0)</f>
        <v>70.069999999999993</v>
      </c>
      <c r="M29" s="62">
        <f ca="1">OFFSET(D$20,$N$27,0)</f>
        <v>36.89</v>
      </c>
      <c r="N29" s="62">
        <f ca="1">OFFSET(E$20,$N$27,0)</f>
        <v>23.47</v>
      </c>
      <c r="O29" s="78">
        <f ca="1">OFFSET(F$20,$N$27,0)</f>
        <v>18.48</v>
      </c>
    </row>
    <row r="30" spans="2:15" ht="15.75" thickBot="1" x14ac:dyDescent="0.3">
      <c r="C30" s="56" t="s">
        <v>38</v>
      </c>
      <c r="D30" s="58">
        <f ca="1">OFFSET(F$5,$B$27,0)</f>
        <v>0</v>
      </c>
      <c r="E30" s="59">
        <f ca="1">OFFSET(G$5,$B$27,0)</f>
        <v>0</v>
      </c>
      <c r="F30" s="60">
        <f ca="1">OFFSET(H$5,$B$27,0)</f>
        <v>0</v>
      </c>
      <c r="K30" s="71" t="s">
        <v>38</v>
      </c>
      <c r="L30" s="72">
        <f ca="1">OFFSET(G$20,$N$27,0)</f>
        <v>48.25</v>
      </c>
      <c r="M30" s="73">
        <f ca="1">OFFSET(H$20,$N$27,0)</f>
        <v>47.26</v>
      </c>
      <c r="N30" s="73">
        <f ca="1">OFFSET(I$20,$N$27,0)</f>
        <v>31.96</v>
      </c>
      <c r="O30" s="79">
        <f ca="1">OFFSET(J$20,$N$27,0)</f>
        <v>28.05</v>
      </c>
    </row>
    <row r="31" spans="2:15" ht="15.75" thickBot="1" x14ac:dyDescent="0.3">
      <c r="C31" s="74" t="s">
        <v>32</v>
      </c>
      <c r="D31" s="75">
        <f ca="1">SUM(D29:D30)</f>
        <v>88</v>
      </c>
      <c r="E31" s="75">
        <f ca="1">SUM(E29:E30)</f>
        <v>72</v>
      </c>
      <c r="F31" s="80">
        <f ca="1">SUM(F29:F30)</f>
        <v>62</v>
      </c>
      <c r="K31" s="74" t="s">
        <v>32</v>
      </c>
      <c r="L31" s="75">
        <f ca="1">OFFSET(K$20,$N$27,0)</f>
        <v>118.32</v>
      </c>
      <c r="M31" s="76">
        <f ca="1">OFFSET(L$20,$N$27,0)</f>
        <v>84.15</v>
      </c>
      <c r="N31" s="76">
        <f ca="1">OFFSET(M$20,$N$27,0)</f>
        <v>55.43</v>
      </c>
      <c r="O31" s="77">
        <f ca="1">OFFSET(N$20,$N$27,0)</f>
        <v>46.53</v>
      </c>
    </row>
    <row r="33" spans="5:5" x14ac:dyDescent="0.25">
      <c r="E33" s="66"/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W506"/>
  <sheetViews>
    <sheetView tabSelected="1" zoomScale="85" zoomScaleNormal="85" workbookViewId="0">
      <selection activeCell="C6" sqref="C6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1" width="11.425781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49" ht="39" customHeight="1" x14ac:dyDescent="0.55000000000000004">
      <c r="A1" s="105" t="s">
        <v>64</v>
      </c>
      <c r="B1" s="99"/>
      <c r="C1" s="99"/>
      <c r="D1" s="99"/>
      <c r="E1" s="99"/>
      <c r="F1" s="99"/>
      <c r="G1" s="99"/>
      <c r="H1" s="99"/>
      <c r="I1" s="99"/>
      <c r="J1" s="99"/>
      <c r="K1" s="106"/>
      <c r="L1" s="107" t="s">
        <v>41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</row>
    <row r="2" spans="1:49" ht="22.5" customHeight="1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</row>
    <row r="3" spans="1:49" ht="18" x14ac:dyDescent="0.25">
      <c r="A3" s="108" t="s">
        <v>7</v>
      </c>
      <c r="B3" s="99"/>
      <c r="C3" s="99"/>
      <c r="D3" s="99"/>
      <c r="E3" s="99"/>
      <c r="F3" s="99"/>
      <c r="G3" s="108" t="s">
        <v>9</v>
      </c>
      <c r="H3" s="99"/>
      <c r="I3" s="99"/>
      <c r="J3" s="99"/>
      <c r="K3" s="99"/>
      <c r="L3" s="99"/>
      <c r="M3" s="108" t="s">
        <v>20</v>
      </c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</row>
    <row r="4" spans="1:49" ht="18.75" x14ac:dyDescent="0.3">
      <c r="A4" s="108"/>
      <c r="B4" s="99"/>
      <c r="C4" s="99"/>
      <c r="D4" s="99"/>
      <c r="E4" s="99"/>
      <c r="F4" s="99"/>
      <c r="G4" s="108"/>
      <c r="H4" s="99"/>
      <c r="I4" s="99"/>
      <c r="J4" s="99"/>
      <c r="K4" s="99"/>
      <c r="L4" s="99"/>
      <c r="M4" s="108"/>
      <c r="N4" s="109" t="s">
        <v>40</v>
      </c>
      <c r="O4" s="99"/>
      <c r="P4" s="99"/>
      <c r="Q4" s="99"/>
      <c r="R4" s="99"/>
      <c r="S4" s="108"/>
      <c r="T4" s="109" t="s">
        <v>19</v>
      </c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</row>
    <row r="5" spans="1:49" ht="25.5" customHeight="1" x14ac:dyDescent="0.25">
      <c r="A5" s="99"/>
      <c r="B5" s="35" t="s">
        <v>36</v>
      </c>
      <c r="C5" s="36"/>
      <c r="D5" s="37"/>
      <c r="E5" s="99"/>
      <c r="F5" s="99"/>
      <c r="G5" s="99"/>
      <c r="H5" s="35" t="s">
        <v>37</v>
      </c>
      <c r="I5" s="36"/>
      <c r="J5" s="37"/>
      <c r="K5" s="99"/>
      <c r="L5" s="99"/>
      <c r="M5" s="99"/>
      <c r="N5" s="35" t="s">
        <v>39</v>
      </c>
      <c r="O5" s="36"/>
      <c r="P5" s="37"/>
      <c r="Q5" s="99"/>
      <c r="R5" s="99"/>
      <c r="S5" s="99"/>
      <c r="T5" s="35" t="s">
        <v>39</v>
      </c>
      <c r="U5" s="36"/>
      <c r="V5" s="37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</row>
    <row r="6" spans="1:49" ht="33" customHeight="1" x14ac:dyDescent="0.45">
      <c r="A6" s="99"/>
      <c r="B6" s="44" t="s">
        <v>35</v>
      </c>
      <c r="C6" s="113">
        <v>1</v>
      </c>
      <c r="D6" s="45" t="s">
        <v>34</v>
      </c>
      <c r="E6" s="99"/>
      <c r="F6" s="99"/>
      <c r="G6" s="99"/>
      <c r="H6" s="44" t="s">
        <v>35</v>
      </c>
      <c r="I6" s="113">
        <v>1</v>
      </c>
      <c r="J6" s="45" t="s">
        <v>34</v>
      </c>
      <c r="K6" s="99"/>
      <c r="L6" s="99"/>
      <c r="M6" s="99"/>
      <c r="N6" s="44" t="s">
        <v>35</v>
      </c>
      <c r="O6" s="113">
        <v>1</v>
      </c>
      <c r="P6" s="45" t="s">
        <v>34</v>
      </c>
      <c r="Q6" s="99"/>
      <c r="R6" s="99"/>
      <c r="S6" s="99"/>
      <c r="T6" s="44" t="s">
        <v>35</v>
      </c>
      <c r="U6" s="113">
        <v>1</v>
      </c>
      <c r="V6" s="45" t="s">
        <v>34</v>
      </c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</row>
    <row r="7" spans="1:49" ht="33" customHeight="1" x14ac:dyDescent="0.35">
      <c r="A7" s="99"/>
      <c r="B7" s="38" t="s">
        <v>32</v>
      </c>
      <c r="C7" s="39">
        <f>ROUND(IF(C6&gt;0.049,C21*C6^C22,C30),2)</f>
        <v>80.73</v>
      </c>
      <c r="D7" s="40" t="s">
        <v>33</v>
      </c>
      <c r="E7" s="99"/>
      <c r="F7" s="99"/>
      <c r="G7" s="99"/>
      <c r="H7" s="38" t="s">
        <v>32</v>
      </c>
      <c r="I7" s="39">
        <f>ROUND(IF(I6&gt;0.011,I21*I6^I22,I30),2)</f>
        <v>66.52</v>
      </c>
      <c r="J7" s="40" t="s">
        <v>33</v>
      </c>
      <c r="K7" s="99"/>
      <c r="L7" s="99"/>
      <c r="M7" s="99"/>
      <c r="N7" s="46" t="s">
        <v>25</v>
      </c>
      <c r="O7" s="47">
        <f>ROUND(IF(O6&gt;0.005,O21*O6^O22,O30),2)</f>
        <v>38.97</v>
      </c>
      <c r="P7" s="48" t="s">
        <v>33</v>
      </c>
      <c r="Q7" s="99"/>
      <c r="R7" s="99"/>
      <c r="S7" s="99"/>
      <c r="T7" s="46" t="s">
        <v>25</v>
      </c>
      <c r="U7" s="47">
        <f>ROUND(IF(U6&gt;0.005,U21*U6^U22,U30),2)</f>
        <v>27.96</v>
      </c>
      <c r="V7" s="48" t="s">
        <v>33</v>
      </c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</row>
    <row r="8" spans="1:49" ht="21.75" thickBot="1" x14ac:dyDescent="0.4">
      <c r="A8" s="104"/>
      <c r="B8" s="104" t="s">
        <v>42</v>
      </c>
      <c r="C8" s="104">
        <f>C7-RSEE_razredi!$C$24</f>
        <v>32.690000000000005</v>
      </c>
      <c r="D8" s="104" t="s">
        <v>33</v>
      </c>
      <c r="E8" s="104"/>
      <c r="F8" s="104"/>
      <c r="G8" s="104"/>
      <c r="H8" s="104" t="s">
        <v>42</v>
      </c>
      <c r="I8" s="104">
        <f>I7-RSEE_razredi!$C$24</f>
        <v>18.479999999999997</v>
      </c>
      <c r="J8" s="104" t="s">
        <v>33</v>
      </c>
      <c r="K8" s="104"/>
      <c r="L8" s="99"/>
      <c r="M8" s="99"/>
      <c r="N8" s="49" t="s">
        <v>38</v>
      </c>
      <c r="O8" s="50">
        <f>ROUND(IF(O6&gt;0.005,P21*O6^P22,O39),2)</f>
        <v>33.6</v>
      </c>
      <c r="P8" s="51" t="s">
        <v>33</v>
      </c>
      <c r="Q8" s="99"/>
      <c r="R8" s="99"/>
      <c r="S8" s="99"/>
      <c r="T8" s="49" t="s">
        <v>38</v>
      </c>
      <c r="U8" s="50">
        <f>ROUND(IF(U6&gt;0.005,V21*U6^V22,U39),2)</f>
        <v>33.6</v>
      </c>
      <c r="V8" s="51" t="s">
        <v>33</v>
      </c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</row>
    <row r="9" spans="1:49" ht="23.25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99"/>
      <c r="M9" s="99"/>
      <c r="N9" s="41" t="s">
        <v>32</v>
      </c>
      <c r="O9" s="42">
        <f>SUM(O7:O8)</f>
        <v>72.569999999999993</v>
      </c>
      <c r="P9" s="43" t="s">
        <v>33</v>
      </c>
      <c r="Q9" s="99"/>
      <c r="R9" s="99"/>
      <c r="S9" s="99"/>
      <c r="T9" s="41" t="s">
        <v>32</v>
      </c>
      <c r="U9" s="42">
        <f>SUM(U7:U8)</f>
        <v>61.56</v>
      </c>
      <c r="V9" s="43" t="s">
        <v>33</v>
      </c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</row>
    <row r="10" spans="1:49" ht="23.25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99"/>
      <c r="M10" s="99"/>
      <c r="N10" s="110"/>
      <c r="O10" s="111"/>
      <c r="P10" s="112"/>
      <c r="Q10" s="99"/>
      <c r="R10" s="99"/>
      <c r="S10" s="99"/>
      <c r="T10" s="110"/>
      <c r="U10" s="111"/>
      <c r="V10" s="112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</row>
    <row r="11" spans="1:49" ht="24" thickBot="1" x14ac:dyDescent="0.4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99"/>
      <c r="M11" s="99"/>
      <c r="N11" s="110"/>
      <c r="O11" s="111"/>
      <c r="P11" s="112"/>
      <c r="Q11" s="99"/>
      <c r="R11" s="99"/>
      <c r="S11" s="99"/>
      <c r="T11" s="110"/>
      <c r="U11" s="111"/>
      <c r="V11" s="112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</row>
    <row r="12" spans="1:49" ht="29.25" thickBot="1" x14ac:dyDescent="0.5">
      <c r="A12" s="104"/>
      <c r="B12" s="104"/>
      <c r="C12" s="104"/>
      <c r="D12" s="145" t="s">
        <v>62</v>
      </c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7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</row>
    <row r="13" spans="1:49" s="115" customFormat="1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</row>
    <row r="14" spans="1:49" s="115" customFormat="1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</row>
    <row r="15" spans="1:49" s="115" customForma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</row>
    <row r="16" spans="1:49" s="115" customFormat="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</row>
    <row r="17" spans="1:49" s="115" customFormat="1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</row>
    <row r="18" spans="1:49" s="115" customFormat="1" hidden="1" x14ac:dyDescent="0.25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 t="s">
        <v>42</v>
      </c>
      <c r="O18" s="114">
        <f>O9-RSEE_razredi!$C$24</f>
        <v>24.529999999999994</v>
      </c>
      <c r="P18" s="114" t="s">
        <v>33</v>
      </c>
      <c r="Q18" s="114"/>
      <c r="R18" s="114"/>
      <c r="S18" s="114"/>
      <c r="T18" s="114" t="s">
        <v>42</v>
      </c>
      <c r="U18" s="114">
        <f>U9-RSEE_razredi!$C$24</f>
        <v>13.520000000000003</v>
      </c>
      <c r="V18" s="114" t="s">
        <v>33</v>
      </c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</row>
    <row r="19" spans="1:49" s="115" customFormat="1" hidden="1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</row>
    <row r="20" spans="1:49" s="115" customFormat="1" hidden="1" x14ac:dyDescent="0.25">
      <c r="A20" s="114"/>
      <c r="B20" s="114"/>
      <c r="C20" s="114" t="s">
        <v>25</v>
      </c>
      <c r="D20" s="114"/>
      <c r="E20" s="114"/>
      <c r="F20" s="114"/>
      <c r="G20" s="114"/>
      <c r="H20" s="114"/>
      <c r="I20" s="114" t="s">
        <v>25</v>
      </c>
      <c r="J20" s="114"/>
      <c r="K20" s="114"/>
      <c r="L20" s="114"/>
      <c r="M20" s="114"/>
      <c r="N20" s="114"/>
      <c r="O20" s="114" t="s">
        <v>25</v>
      </c>
      <c r="P20" s="114" t="s">
        <v>38</v>
      </c>
      <c r="Q20" s="114"/>
      <c r="R20" s="114"/>
      <c r="S20" s="114"/>
      <c r="T20" s="114"/>
      <c r="U20" s="114" t="s">
        <v>25</v>
      </c>
      <c r="V20" s="114" t="s">
        <v>38</v>
      </c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</row>
    <row r="21" spans="1:49" s="115" customFormat="1" hidden="1" x14ac:dyDescent="0.25">
      <c r="A21" s="114"/>
      <c r="B21" s="114" t="s">
        <v>22</v>
      </c>
      <c r="C21" s="114">
        <f>ROUND(EXP((1/E28)*SUM(C32:E32)-(C22/E28)*SUM(C31:E31)),3)</f>
        <v>80.73</v>
      </c>
      <c r="D21" s="114"/>
      <c r="E21" s="114"/>
      <c r="F21" s="114"/>
      <c r="G21" s="114"/>
      <c r="H21" s="114" t="s">
        <v>22</v>
      </c>
      <c r="I21" s="114">
        <f>ROUND(EXP((1/K28)*SUM(I32:K32)-(I22/K28)*SUM(I31:K31)),3)</f>
        <v>66.52</v>
      </c>
      <c r="J21" s="114"/>
      <c r="K21" s="114"/>
      <c r="L21" s="114"/>
      <c r="M21" s="114"/>
      <c r="N21" s="114" t="s">
        <v>22</v>
      </c>
      <c r="O21" s="114">
        <f>ROUND(EXP((1/Q28)*SUM(O32:Q32)-(O22/Q28)*SUM(O31:Q31)),3)</f>
        <v>38.973999999999997</v>
      </c>
      <c r="P21" s="114">
        <f>ROUND(EXP((1/Q37)*SUM(O41:Q41)-(P22/Q37)*SUM(O40:Q40)),3)</f>
        <v>33.603999999999999</v>
      </c>
      <c r="Q21" s="114"/>
      <c r="R21" s="114"/>
      <c r="S21" s="114"/>
      <c r="T21" s="114" t="s">
        <v>22</v>
      </c>
      <c r="U21" s="114">
        <f>ROUND(EXP((1/W28)*SUM(U32:W32)-(U22/W28)*SUM(U31:W31)),3)</f>
        <v>27.954999999999998</v>
      </c>
      <c r="V21" s="114">
        <f>P21</f>
        <v>33.603999999999999</v>
      </c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</row>
    <row r="22" spans="1:49" s="115" customFormat="1" hidden="1" x14ac:dyDescent="0.25">
      <c r="A22" s="114"/>
      <c r="B22" s="114" t="s">
        <v>23</v>
      </c>
      <c r="C22" s="114">
        <f>ROUND((SUM(C33:E33)-(1/E28)*SUM(C31:E31)*SUM(C32:E32))/(SUM(C34:E34)-(1/E28)*SUM(C31:E31)^2),3)</f>
        <v>-7.4999999999999997E-2</v>
      </c>
      <c r="D22" s="114"/>
      <c r="E22" s="114"/>
      <c r="F22" s="114"/>
      <c r="G22" s="114"/>
      <c r="H22" s="114" t="s">
        <v>23</v>
      </c>
      <c r="I22" s="114">
        <f>ROUND((SUM(I33:K33)-(1/K28)*SUM(I31:K31)*SUM(I32:K32))/(SUM(I34:K34)-(1/K28)*SUM(I31:K31)^2),3)</f>
        <v>-6.4000000000000001E-2</v>
      </c>
      <c r="J22" s="114"/>
      <c r="K22" s="114"/>
      <c r="L22" s="114"/>
      <c r="M22" s="114"/>
      <c r="N22" s="114" t="s">
        <v>23</v>
      </c>
      <c r="O22" s="114">
        <f>ROUND((SUM(O33:Q33)-(1/Q28)*SUM(O31:Q31)*SUM(O32:Q32))/(SUM(O34:Q34)-(1/Q28)*SUM(O31:Q31)^2),3)</f>
        <v>-0.17100000000000001</v>
      </c>
      <c r="P22" s="114">
        <f>ROUND((SUM(O42:Q42)-(1/Q37)*SUM(O40:Q40)*SUM(O41:Q41))/(SUM(O43:Q43)-(1/Q37)*SUM(O40:Q40)^2),3)</f>
        <v>-6.9000000000000006E-2</v>
      </c>
      <c r="Q22" s="114"/>
      <c r="R22" s="114"/>
      <c r="S22" s="114"/>
      <c r="T22" s="114" t="s">
        <v>23</v>
      </c>
      <c r="U22" s="114">
        <f>ROUND((SUM(U33:W33)-(1/W28)*SUM(U31:W31)*SUM(U32:W32))/(SUM(U34:W34)-(1/W28)*SUM(U31:W31)^2),3)</f>
        <v>-0.17399999999999999</v>
      </c>
      <c r="V22" s="114">
        <f>P22</f>
        <v>-6.9000000000000006E-2</v>
      </c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</row>
    <row r="23" spans="1:49" s="115" customFormat="1" hidden="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</row>
    <row r="24" spans="1:49" s="115" customFormat="1" hidden="1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</row>
    <row r="25" spans="1:49" s="115" customFormat="1" hidden="1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</row>
    <row r="26" spans="1:49" s="115" customFormat="1" hidden="1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</row>
    <row r="27" spans="1:49" s="116" customFormat="1" ht="15.75" hidden="1" x14ac:dyDescent="0.25">
      <c r="A27" s="114" t="s">
        <v>24</v>
      </c>
      <c r="B27" s="114"/>
      <c r="C27" s="114"/>
      <c r="D27" s="114"/>
      <c r="E27" s="114"/>
      <c r="F27" s="114"/>
      <c r="G27" s="114" t="s">
        <v>24</v>
      </c>
      <c r="H27" s="114"/>
      <c r="I27" s="114"/>
      <c r="J27" s="114"/>
      <c r="K27" s="114"/>
      <c r="L27" s="114"/>
      <c r="M27" s="114" t="s">
        <v>24</v>
      </c>
      <c r="N27" s="114"/>
      <c r="O27" s="114"/>
      <c r="P27" s="114"/>
      <c r="Q27" s="114"/>
      <c r="R27" s="114"/>
      <c r="S27" s="114" t="s">
        <v>24</v>
      </c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</row>
    <row r="28" spans="1:49" s="115" customFormat="1" hidden="1" x14ac:dyDescent="0.25">
      <c r="A28" s="114"/>
      <c r="B28" s="114" t="s">
        <v>25</v>
      </c>
      <c r="C28" s="114">
        <v>1</v>
      </c>
      <c r="D28" s="114">
        <v>2</v>
      </c>
      <c r="E28" s="114">
        <v>3</v>
      </c>
      <c r="F28" s="114"/>
      <c r="G28" s="114"/>
      <c r="H28" s="114" t="s">
        <v>25</v>
      </c>
      <c r="I28" s="114">
        <v>1</v>
      </c>
      <c r="J28" s="114">
        <v>2</v>
      </c>
      <c r="K28" s="114">
        <v>3</v>
      </c>
      <c r="L28" s="114"/>
      <c r="M28" s="114"/>
      <c r="N28" s="114" t="s">
        <v>25</v>
      </c>
      <c r="O28" s="114">
        <v>1</v>
      </c>
      <c r="P28" s="114">
        <v>2</v>
      </c>
      <c r="Q28" s="114">
        <v>3</v>
      </c>
      <c r="R28" s="114"/>
      <c r="S28" s="114"/>
      <c r="T28" s="114" t="s">
        <v>25</v>
      </c>
      <c r="U28" s="114">
        <v>1</v>
      </c>
      <c r="V28" s="114">
        <v>2</v>
      </c>
      <c r="W28" s="114">
        <v>3</v>
      </c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</row>
    <row r="29" spans="1:49" s="115" customFormat="1" ht="18" hidden="1" x14ac:dyDescent="0.35">
      <c r="A29" s="114" t="s">
        <v>63</v>
      </c>
      <c r="B29" s="114" t="s">
        <v>26</v>
      </c>
      <c r="C29" s="114">
        <v>0.05</v>
      </c>
      <c r="D29" s="114">
        <v>0.5</v>
      </c>
      <c r="E29" s="114">
        <v>2</v>
      </c>
      <c r="F29" s="114"/>
      <c r="G29" s="114" t="s">
        <v>63</v>
      </c>
      <c r="H29" s="114" t="s">
        <v>26</v>
      </c>
      <c r="I29" s="114">
        <v>1.0999999999999999E-2</v>
      </c>
      <c r="J29" s="114">
        <v>0.5</v>
      </c>
      <c r="K29" s="114">
        <v>2</v>
      </c>
      <c r="L29" s="114"/>
      <c r="M29" s="114" t="s">
        <v>63</v>
      </c>
      <c r="N29" s="114" t="s">
        <v>26</v>
      </c>
      <c r="O29" s="114">
        <v>5.0000000000000001E-3</v>
      </c>
      <c r="P29" s="114">
        <v>3</v>
      </c>
      <c r="Q29" s="114">
        <v>10</v>
      </c>
      <c r="R29" s="114"/>
      <c r="S29" s="114" t="s">
        <v>63</v>
      </c>
      <c r="T29" s="114" t="s">
        <v>26</v>
      </c>
      <c r="U29" s="114">
        <v>5.0000000000000001E-3</v>
      </c>
      <c r="V29" s="114">
        <v>3</v>
      </c>
      <c r="W29" s="114">
        <v>10</v>
      </c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</row>
    <row r="30" spans="1:49" s="115" customFormat="1" hidden="1" x14ac:dyDescent="0.25">
      <c r="A30" s="114" t="s">
        <v>25</v>
      </c>
      <c r="B30" s="114" t="s">
        <v>27</v>
      </c>
      <c r="C30" s="114">
        <f>RSEE_razredi!C6</f>
        <v>101.5</v>
      </c>
      <c r="D30" s="114">
        <f>RSEE_razredi!D6</f>
        <v>84.28</v>
      </c>
      <c r="E30" s="114">
        <f>RSEE_razredi!E6</f>
        <v>77</v>
      </c>
      <c r="F30" s="114"/>
      <c r="G30" s="114" t="s">
        <v>25</v>
      </c>
      <c r="H30" s="114" t="s">
        <v>27</v>
      </c>
      <c r="I30" s="114">
        <f>RSEE_razredi!C8</f>
        <v>88</v>
      </c>
      <c r="J30" s="114">
        <f>RSEE_razredi!D8</f>
        <v>72</v>
      </c>
      <c r="K30" s="114">
        <f>RSEE_razredi!E8</f>
        <v>62</v>
      </c>
      <c r="L30" s="114"/>
      <c r="M30" s="114" t="s">
        <v>25</v>
      </c>
      <c r="N30" s="114" t="s">
        <v>27</v>
      </c>
      <c r="O30" s="114">
        <f>RSEE_razredi!C21</f>
        <v>96.72</v>
      </c>
      <c r="P30" s="114">
        <f>RSEE_razredi!E21</f>
        <v>32.01</v>
      </c>
      <c r="Q30" s="114">
        <f>RSEE_razredi!F21</f>
        <v>26.45</v>
      </c>
      <c r="R30" s="114"/>
      <c r="S30" s="114" t="s">
        <v>25</v>
      </c>
      <c r="T30" s="114" t="s">
        <v>27</v>
      </c>
      <c r="U30" s="114">
        <f>RSEE_razredi!C22</f>
        <v>70.069999999999993</v>
      </c>
      <c r="V30" s="114">
        <f>RSEE_razredi!E22</f>
        <v>23.47</v>
      </c>
      <c r="W30" s="114">
        <f>RSEE_razredi!F22</f>
        <v>18.48</v>
      </c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</row>
    <row r="31" spans="1:49" s="115" customFormat="1" hidden="1" x14ac:dyDescent="0.25">
      <c r="A31" s="114"/>
      <c r="B31" s="114" t="s">
        <v>28</v>
      </c>
      <c r="C31" s="114">
        <f t="shared" ref="C31:E32" si="0">LN(C29)</f>
        <v>-2.9957322735539909</v>
      </c>
      <c r="D31" s="114">
        <f t="shared" si="0"/>
        <v>-0.69314718055994529</v>
      </c>
      <c r="E31" s="114">
        <f t="shared" si="0"/>
        <v>0.69314718055994529</v>
      </c>
      <c r="F31" s="114"/>
      <c r="G31" s="114"/>
      <c r="H31" s="114" t="s">
        <v>28</v>
      </c>
      <c r="I31" s="114">
        <f t="shared" ref="I31:K32" si="1">LN(I29)</f>
        <v>-4.5098600061837661</v>
      </c>
      <c r="J31" s="114">
        <f t="shared" si="1"/>
        <v>-0.69314718055994529</v>
      </c>
      <c r="K31" s="114">
        <f t="shared" si="1"/>
        <v>0.69314718055994529</v>
      </c>
      <c r="L31" s="114"/>
      <c r="M31" s="114"/>
      <c r="N31" s="114" t="s">
        <v>28</v>
      </c>
      <c r="O31" s="114">
        <f t="shared" ref="O31:Q32" si="2">LN(O29)</f>
        <v>-5.2983173665480363</v>
      </c>
      <c r="P31" s="114">
        <f t="shared" si="2"/>
        <v>1.0986122886681098</v>
      </c>
      <c r="Q31" s="114">
        <f t="shared" si="2"/>
        <v>2.3025850929940459</v>
      </c>
      <c r="R31" s="114"/>
      <c r="S31" s="114"/>
      <c r="T31" s="114" t="s">
        <v>28</v>
      </c>
      <c r="U31" s="114">
        <f t="shared" ref="U31:W32" si="3">LN(U29)</f>
        <v>-5.2983173665480363</v>
      </c>
      <c r="V31" s="114">
        <f t="shared" si="3"/>
        <v>1.0986122886681098</v>
      </c>
      <c r="W31" s="114">
        <f t="shared" si="3"/>
        <v>2.3025850929940459</v>
      </c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</row>
    <row r="32" spans="1:49" s="115" customFormat="1" hidden="1" x14ac:dyDescent="0.25">
      <c r="A32" s="114"/>
      <c r="B32" s="114" t="s">
        <v>29</v>
      </c>
      <c r="C32" s="114">
        <f t="shared" si="0"/>
        <v>4.6200587984818418</v>
      </c>
      <c r="D32" s="114">
        <f t="shared" si="0"/>
        <v>4.4341445889359887</v>
      </c>
      <c r="E32" s="114">
        <f t="shared" si="0"/>
        <v>4.3438054218536841</v>
      </c>
      <c r="F32" s="114"/>
      <c r="G32" s="114"/>
      <c r="H32" s="114" t="s">
        <v>29</v>
      </c>
      <c r="I32" s="114">
        <f t="shared" si="1"/>
        <v>4.4773368144782069</v>
      </c>
      <c r="J32" s="114">
        <f t="shared" si="1"/>
        <v>4.2766661190160553</v>
      </c>
      <c r="K32" s="114">
        <f t="shared" si="1"/>
        <v>4.1271343850450917</v>
      </c>
      <c r="L32" s="114"/>
      <c r="M32" s="114"/>
      <c r="N32" s="114" t="s">
        <v>29</v>
      </c>
      <c r="O32" s="114">
        <f t="shared" si="2"/>
        <v>4.571820206306537</v>
      </c>
      <c r="P32" s="114">
        <f t="shared" si="2"/>
        <v>3.4660483539817717</v>
      </c>
      <c r="Q32" s="114">
        <f t="shared" si="2"/>
        <v>3.2752561583043085</v>
      </c>
      <c r="R32" s="114"/>
      <c r="S32" s="114"/>
      <c r="T32" s="114" t="s">
        <v>29</v>
      </c>
      <c r="U32" s="114">
        <f t="shared" si="3"/>
        <v>4.2494947423824421</v>
      </c>
      <c r="V32" s="114">
        <f t="shared" si="3"/>
        <v>3.1557230098629323</v>
      </c>
      <c r="W32" s="114">
        <f t="shared" si="3"/>
        <v>2.9166890662135381</v>
      </c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</row>
    <row r="33" spans="1:44" s="115" customFormat="1" hidden="1" x14ac:dyDescent="0.25">
      <c r="A33" s="114"/>
      <c r="B33" s="114" t="s">
        <v>30</v>
      </c>
      <c r="C33" s="114">
        <f>C32*C31</f>
        <v>-13.840459248329127</v>
      </c>
      <c r="D33" s="114">
        <f>D32*D31</f>
        <v>-3.073514820016118</v>
      </c>
      <c r="E33" s="114">
        <f>E32*E31</f>
        <v>3.010896481058885</v>
      </c>
      <c r="F33" s="114"/>
      <c r="G33" s="114"/>
      <c r="H33" s="114" t="s">
        <v>30</v>
      </c>
      <c r="I33" s="114">
        <f>I32*I31</f>
        <v>-20.192162233829489</v>
      </c>
      <c r="J33" s="114">
        <f>J32*J31</f>
        <v>-2.964359062592222</v>
      </c>
      <c r="K33" s="114">
        <f>K32*K31</f>
        <v>2.8607115627860087</v>
      </c>
      <c r="L33" s="114"/>
      <c r="M33" s="114"/>
      <c r="N33" s="114" t="s">
        <v>30</v>
      </c>
      <c r="O33" s="114">
        <f>O32*O31</f>
        <v>-24.22295439580915</v>
      </c>
      <c r="P33" s="114">
        <f>P32*P31</f>
        <v>3.8078433148022488</v>
      </c>
      <c r="Q33" s="114">
        <f>Q32*Q31</f>
        <v>7.5415560058484479</v>
      </c>
      <c r="R33" s="114"/>
      <c r="S33" s="114"/>
      <c r="T33" s="114" t="s">
        <v>30</v>
      </c>
      <c r="U33" s="114">
        <f>U32*U31</f>
        <v>-22.515171792619466</v>
      </c>
      <c r="V33" s="114">
        <f>V32*V31</f>
        <v>3.4669160782681319</v>
      </c>
      <c r="W33" s="114">
        <f>W32*W31</f>
        <v>6.7159247647620166</v>
      </c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</row>
    <row r="34" spans="1:44" s="115" customFormat="1" hidden="1" x14ac:dyDescent="0.25">
      <c r="A34" s="114"/>
      <c r="B34" s="114" t="s">
        <v>31</v>
      </c>
      <c r="C34" s="114">
        <f t="shared" ref="C34:E35" si="4">C31*C31</f>
        <v>8.9744118548129634</v>
      </c>
      <c r="D34" s="114">
        <f t="shared" si="4"/>
        <v>0.48045301391820139</v>
      </c>
      <c r="E34" s="114">
        <f t="shared" si="4"/>
        <v>0.48045301391820139</v>
      </c>
      <c r="F34" s="114"/>
      <c r="G34" s="114"/>
      <c r="H34" s="114" t="s">
        <v>31</v>
      </c>
      <c r="I34" s="114">
        <f t="shared" ref="I34:K35" si="5">I31*I31</f>
        <v>20.338837275375838</v>
      </c>
      <c r="J34" s="114">
        <f t="shared" si="5"/>
        <v>0.48045301391820139</v>
      </c>
      <c r="K34" s="114">
        <f t="shared" si="5"/>
        <v>0.48045301391820139</v>
      </c>
      <c r="L34" s="114"/>
      <c r="M34" s="114"/>
      <c r="N34" s="114" t="s">
        <v>31</v>
      </c>
      <c r="O34" s="114">
        <f t="shared" ref="O34:Q35" si="6">O31*O31</f>
        <v>28.072166916664518</v>
      </c>
      <c r="P34" s="114">
        <f t="shared" si="6"/>
        <v>1.2069489608125821</v>
      </c>
      <c r="Q34" s="114">
        <f t="shared" si="6"/>
        <v>5.3018981104783993</v>
      </c>
      <c r="R34" s="114"/>
      <c r="S34" s="114"/>
      <c r="T34" s="114" t="s">
        <v>31</v>
      </c>
      <c r="U34" s="114">
        <f t="shared" ref="U34:W35" si="7">U31*U31</f>
        <v>28.072166916664518</v>
      </c>
      <c r="V34" s="114">
        <f t="shared" si="7"/>
        <v>1.2069489608125821</v>
      </c>
      <c r="W34" s="114">
        <f t="shared" si="7"/>
        <v>5.3018981104783993</v>
      </c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</row>
    <row r="35" spans="1:44" s="115" customFormat="1" hidden="1" x14ac:dyDescent="0.25">
      <c r="A35" s="114"/>
      <c r="B35" s="114" t="s">
        <v>31</v>
      </c>
      <c r="C35" s="114">
        <f t="shared" si="4"/>
        <v>21.344943301429478</v>
      </c>
      <c r="D35" s="114">
        <f t="shared" si="4"/>
        <v>19.66163823559031</v>
      </c>
      <c r="E35" s="114">
        <f t="shared" si="4"/>
        <v>18.868645542925464</v>
      </c>
      <c r="F35" s="114"/>
      <c r="G35" s="114"/>
      <c r="H35" s="114" t="s">
        <v>31</v>
      </c>
      <c r="I35" s="114">
        <f t="shared" si="5"/>
        <v>20.046544950281856</v>
      </c>
      <c r="J35" s="114">
        <f t="shared" si="5"/>
        <v>18.28987309353985</v>
      </c>
      <c r="K35" s="114">
        <f t="shared" si="5"/>
        <v>17.033238232221528</v>
      </c>
      <c r="L35" s="114"/>
      <c r="M35" s="114"/>
      <c r="N35" s="114" t="s">
        <v>31</v>
      </c>
      <c r="O35" s="114">
        <f t="shared" si="6"/>
        <v>20.901539998792746</v>
      </c>
      <c r="P35" s="114">
        <f t="shared" si="6"/>
        <v>12.01349119213975</v>
      </c>
      <c r="Q35" s="114">
        <f t="shared" si="6"/>
        <v>10.727302902510297</v>
      </c>
      <c r="R35" s="114"/>
      <c r="S35" s="114"/>
      <c r="T35" s="114" t="s">
        <v>31</v>
      </c>
      <c r="U35" s="114">
        <f t="shared" si="7"/>
        <v>18.058205565536017</v>
      </c>
      <c r="V35" s="114">
        <f t="shared" si="7"/>
        <v>9.9585877149783641</v>
      </c>
      <c r="W35" s="114">
        <f t="shared" si="7"/>
        <v>8.5070751089696</v>
      </c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</row>
    <row r="36" spans="1:44" s="115" customFormat="1" hidden="1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</row>
    <row r="37" spans="1:44" s="117" customFormat="1" ht="18.75" hidden="1" x14ac:dyDescent="0.3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 t="s">
        <v>38</v>
      </c>
      <c r="O37" s="114">
        <v>1</v>
      </c>
      <c r="P37" s="114">
        <v>2</v>
      </c>
      <c r="Q37" s="114">
        <v>3</v>
      </c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</row>
    <row r="38" spans="1:44" s="117" customFormat="1" ht="19.5" hidden="1" x14ac:dyDescent="0.3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 t="s">
        <v>63</v>
      </c>
      <c r="N38" s="114" t="s">
        <v>26</v>
      </c>
      <c r="O38" s="114">
        <v>5.0000000000000001E-3</v>
      </c>
      <c r="P38" s="114">
        <v>3</v>
      </c>
      <c r="Q38" s="114">
        <v>10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</row>
    <row r="39" spans="1:44" s="115" customFormat="1" hidden="1" x14ac:dyDescent="0.2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 t="s">
        <v>38</v>
      </c>
      <c r="N39" s="114" t="s">
        <v>27</v>
      </c>
      <c r="O39" s="118">
        <f>RSEE_razredi!G21</f>
        <v>48.25</v>
      </c>
      <c r="P39" s="114">
        <f>RSEE_razredi!I21</f>
        <v>31.96</v>
      </c>
      <c r="Q39" s="114">
        <f>RSEE_razredi!J21</f>
        <v>28.05</v>
      </c>
      <c r="R39" s="114"/>
      <c r="S39" s="114"/>
      <c r="T39" s="114"/>
      <c r="U39" s="114">
        <f>O39</f>
        <v>48.25</v>
      </c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</row>
    <row r="40" spans="1:44" s="115" customFormat="1" hidden="1" x14ac:dyDescent="0.25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 t="s">
        <v>28</v>
      </c>
      <c r="O40" s="114">
        <f t="shared" ref="O40:Q41" si="8">LN(O38)</f>
        <v>-5.2983173665480363</v>
      </c>
      <c r="P40" s="114">
        <f t="shared" si="8"/>
        <v>1.0986122886681098</v>
      </c>
      <c r="Q40" s="114">
        <f t="shared" si="8"/>
        <v>2.3025850929940459</v>
      </c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</row>
    <row r="41" spans="1:44" s="115" customFormat="1" hidden="1" x14ac:dyDescent="0.25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 t="s">
        <v>29</v>
      </c>
      <c r="O41" s="114">
        <f t="shared" si="8"/>
        <v>3.8763958277849948</v>
      </c>
      <c r="P41" s="114">
        <f t="shared" si="8"/>
        <v>3.464485120898074</v>
      </c>
      <c r="Q41" s="114">
        <f t="shared" si="8"/>
        <v>3.3339886319687055</v>
      </c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</row>
    <row r="42" spans="1:44" s="115" customFormat="1" hidden="1" x14ac:dyDescent="0.25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 t="s">
        <v>30</v>
      </c>
      <c r="O42" s="114">
        <f>O41*O40</f>
        <v>-20.53837533396759</v>
      </c>
      <c r="P42" s="114">
        <f>P41*P40</f>
        <v>3.8061259277264461</v>
      </c>
      <c r="Q42" s="114">
        <f>Q41*Q40</f>
        <v>7.6767925241827539</v>
      </c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</row>
    <row r="43" spans="1:44" s="115" customFormat="1" hidden="1" x14ac:dyDescent="0.25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 t="s">
        <v>31</v>
      </c>
      <c r="O43" s="114">
        <f t="shared" ref="O43:Q44" si="9">O40*O40</f>
        <v>28.072166916664518</v>
      </c>
      <c r="P43" s="114">
        <f t="shared" si="9"/>
        <v>1.2069489608125821</v>
      </c>
      <c r="Q43" s="114">
        <f t="shared" si="9"/>
        <v>5.3018981104783993</v>
      </c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</row>
    <row r="44" spans="1:44" s="115" customFormat="1" hidden="1" x14ac:dyDescent="0.25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 t="s">
        <v>31</v>
      </c>
      <c r="O44" s="114">
        <f t="shared" si="9"/>
        <v>15.026444613668914</v>
      </c>
      <c r="P44" s="114">
        <f t="shared" si="9"/>
        <v>12.002657152924142</v>
      </c>
      <c r="Q44" s="114">
        <f t="shared" si="9"/>
        <v>11.115480198096561</v>
      </c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</row>
    <row r="45" spans="1:44" s="115" customFormat="1" hidden="1" x14ac:dyDescent="0.2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</row>
    <row r="46" spans="1:44" s="115" customFormat="1" hidden="1" x14ac:dyDescent="0.25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</row>
    <row r="47" spans="1:44" s="115" customFormat="1" hidden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</row>
    <row r="48" spans="1:44" s="115" customFormat="1" hidden="1" x14ac:dyDescent="0.25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</row>
    <row r="49" spans="1:44" s="115" customFormat="1" hidden="1" x14ac:dyDescent="0.25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</row>
    <row r="50" spans="1:44" s="115" customFormat="1" hidden="1" x14ac:dyDescent="0.25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</row>
    <row r="51" spans="1:44" s="115" customFormat="1" hidden="1" x14ac:dyDescent="0.25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</row>
    <row r="52" spans="1:44" s="115" customFormat="1" hidden="1" x14ac:dyDescent="0.25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</row>
    <row r="53" spans="1:44" s="115" customFormat="1" hidden="1" x14ac:dyDescent="0.25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</row>
    <row r="54" spans="1:44" s="115" customFormat="1" hidden="1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</row>
    <row r="55" spans="1:44" s="115" customFormat="1" hidden="1" x14ac:dyDescent="0.25">
      <c r="A55" s="114"/>
      <c r="B55" s="114" t="s">
        <v>45</v>
      </c>
      <c r="C55" s="114" t="s">
        <v>46</v>
      </c>
      <c r="D55" s="114" t="s">
        <v>47</v>
      </c>
      <c r="E55" s="114"/>
      <c r="F55" s="114"/>
      <c r="G55" s="114"/>
      <c r="H55" s="114" t="s">
        <v>45</v>
      </c>
      <c r="I55" s="114" t="s">
        <v>46</v>
      </c>
      <c r="J55" s="114" t="s">
        <v>47</v>
      </c>
      <c r="K55" s="114"/>
      <c r="L55" s="114"/>
      <c r="M55" s="114"/>
      <c r="N55" s="114" t="s">
        <v>45</v>
      </c>
      <c r="O55" s="114" t="s">
        <v>51</v>
      </c>
      <c r="P55" s="114" t="s">
        <v>52</v>
      </c>
      <c r="Q55" s="114" t="s">
        <v>53</v>
      </c>
      <c r="R55" s="114" t="s">
        <v>55</v>
      </c>
      <c r="S55" s="114" t="s">
        <v>54</v>
      </c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 t="s">
        <v>58</v>
      </c>
      <c r="AM55" s="114" t="s">
        <v>59</v>
      </c>
      <c r="AN55" s="114" t="s">
        <v>60</v>
      </c>
      <c r="AO55" s="114"/>
      <c r="AP55" s="114"/>
      <c r="AQ55" s="114"/>
      <c r="AR55" s="114"/>
    </row>
    <row r="56" spans="1:44" s="115" customFormat="1" hidden="1" x14ac:dyDescent="0.25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</row>
    <row r="57" spans="1:44" s="115" customFormat="1" x14ac:dyDescent="0.25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</row>
    <row r="58" spans="1:44" s="115" customFormat="1" x14ac:dyDescent="0.2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</row>
    <row r="59" spans="1:44" s="115" customFormat="1" x14ac:dyDescent="0.25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</row>
    <row r="60" spans="1:44" s="115" customFormat="1" x14ac:dyDescent="0.25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</row>
    <row r="61" spans="1:44" s="115" customFormat="1" x14ac:dyDescent="0.25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</row>
    <row r="62" spans="1:44" s="115" customFormat="1" x14ac:dyDescent="0.25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</row>
    <row r="63" spans="1:44" s="115" customFormat="1" x14ac:dyDescent="0.25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</row>
    <row r="64" spans="1:44" s="115" customFormat="1" x14ac:dyDescent="0.25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</row>
    <row r="65" spans="1:44" s="115" customFormat="1" x14ac:dyDescent="0.25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</row>
    <row r="66" spans="1:44" s="115" customFormat="1" x14ac:dyDescent="0.25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</row>
    <row r="67" spans="1:44" s="115" customFormat="1" x14ac:dyDescent="0.25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</row>
    <row r="68" spans="1:44" s="115" customFormat="1" x14ac:dyDescent="0.25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</row>
    <row r="69" spans="1:44" s="115" customFormat="1" x14ac:dyDescent="0.25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</row>
    <row r="70" spans="1:44" s="115" customFormat="1" x14ac:dyDescent="0.25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</row>
    <row r="71" spans="1:44" s="115" customFormat="1" x14ac:dyDescent="0.25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</row>
    <row r="72" spans="1:44" s="115" customFormat="1" x14ac:dyDescent="0.25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</row>
    <row r="73" spans="1:44" s="115" customFormat="1" x14ac:dyDescent="0.25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</row>
    <row r="74" spans="1:44" s="115" customFormat="1" x14ac:dyDescent="0.25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</row>
    <row r="75" spans="1:44" s="115" customFormat="1" x14ac:dyDescent="0.2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</row>
    <row r="76" spans="1:44" s="115" customFormat="1" x14ac:dyDescent="0.25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</row>
    <row r="77" spans="1:44" s="115" customFormat="1" x14ac:dyDescent="0.25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</row>
    <row r="78" spans="1:44" s="115" customFormat="1" x14ac:dyDescent="0.25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</row>
    <row r="79" spans="1:44" s="115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</row>
    <row r="80" spans="1:44" s="115" customFormat="1" x14ac:dyDescent="0.25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</row>
    <row r="81" spans="1:44" s="115" customFormat="1" x14ac:dyDescent="0.25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</row>
    <row r="82" spans="1:44" s="115" customFormat="1" x14ac:dyDescent="0.25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</row>
    <row r="83" spans="1:44" s="115" customFormat="1" x14ac:dyDescent="0.25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</row>
    <row r="84" spans="1:44" s="115" customFormat="1" x14ac:dyDescent="0.25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</row>
    <row r="85" spans="1:44" s="115" customFormat="1" x14ac:dyDescent="0.25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</row>
    <row r="86" spans="1:44" s="115" customFormat="1" x14ac:dyDescent="0.25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</row>
    <row r="87" spans="1:44" s="115" customFormat="1" x14ac:dyDescent="0.25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</row>
    <row r="88" spans="1:44" s="115" customFormat="1" x14ac:dyDescent="0.25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</row>
    <row r="89" spans="1:44" s="115" customFormat="1" x14ac:dyDescent="0.25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</row>
    <row r="90" spans="1:44" s="115" customFormat="1" x14ac:dyDescent="0.25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</row>
    <row r="91" spans="1:44" s="115" customFormat="1" x14ac:dyDescent="0.2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</row>
    <row r="92" spans="1:44" s="115" customFormat="1" x14ac:dyDescent="0.2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</row>
    <row r="93" spans="1:44" s="115" customFormat="1" x14ac:dyDescent="0.2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</row>
    <row r="94" spans="1:44" s="115" customFormat="1" x14ac:dyDescent="0.2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</row>
    <row r="95" spans="1:44" s="115" customFormat="1" x14ac:dyDescent="0.2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</row>
    <row r="96" spans="1:44" s="115" customFormat="1" x14ac:dyDescent="0.25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</row>
    <row r="97" spans="1:44" s="115" customFormat="1" x14ac:dyDescent="0.25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</row>
    <row r="98" spans="1:44" s="115" customFormat="1" x14ac:dyDescent="0.25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</row>
    <row r="99" spans="1:44" s="115" customFormat="1" x14ac:dyDescent="0.25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</row>
    <row r="100" spans="1:44" s="115" customFormat="1" x14ac:dyDescent="0.25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</row>
    <row r="101" spans="1:44" s="115" customFormat="1" x14ac:dyDescent="0.25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</row>
    <row r="102" spans="1:44" s="115" customFormat="1" x14ac:dyDescent="0.25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</row>
    <row r="103" spans="1:44" s="115" customFormat="1" x14ac:dyDescent="0.25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</row>
    <row r="104" spans="1:44" s="115" customFormat="1" x14ac:dyDescent="0.25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</row>
    <row r="105" spans="1:44" s="115" customFormat="1" x14ac:dyDescent="0.25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</row>
    <row r="106" spans="1:44" s="115" customFormat="1" x14ac:dyDescent="0.25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</row>
    <row r="107" spans="1:44" s="115" customFormat="1" x14ac:dyDescent="0.25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4"/>
    </row>
    <row r="108" spans="1:44" s="115" customFormat="1" x14ac:dyDescent="0.25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</row>
    <row r="109" spans="1:44" s="115" customFormat="1" x14ac:dyDescent="0.25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</row>
    <row r="110" spans="1:44" s="115" customFormat="1" x14ac:dyDescent="0.25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</row>
    <row r="111" spans="1:44" s="115" customFormat="1" x14ac:dyDescent="0.25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</row>
    <row r="112" spans="1:44" s="115" customFormat="1" x14ac:dyDescent="0.25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</row>
    <row r="113" spans="1:44" s="115" customFormat="1" x14ac:dyDescent="0.25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</row>
    <row r="114" spans="1:44" s="115" customFormat="1" x14ac:dyDescent="0.25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</row>
    <row r="115" spans="1:44" s="115" customFormat="1" x14ac:dyDescent="0.25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</row>
    <row r="116" spans="1:44" s="115" customFormat="1" x14ac:dyDescent="0.25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</row>
    <row r="117" spans="1:44" s="115" customFormat="1" x14ac:dyDescent="0.25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</row>
    <row r="118" spans="1:44" s="115" customFormat="1" x14ac:dyDescent="0.25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</row>
    <row r="119" spans="1:44" s="115" customFormat="1" x14ac:dyDescent="0.25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</row>
    <row r="120" spans="1:44" s="115" customFormat="1" x14ac:dyDescent="0.25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</row>
    <row r="121" spans="1:44" s="115" customFormat="1" x14ac:dyDescent="0.25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</row>
    <row r="122" spans="1:44" s="115" customFormat="1" x14ac:dyDescent="0.25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</row>
    <row r="123" spans="1:44" s="115" customFormat="1" x14ac:dyDescent="0.25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</row>
    <row r="124" spans="1:44" s="115" customFormat="1" x14ac:dyDescent="0.25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</row>
    <row r="125" spans="1:44" s="115" customFormat="1" x14ac:dyDescent="0.25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</row>
    <row r="126" spans="1:44" x14ac:dyDescent="0.25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</row>
    <row r="127" spans="1:44" x14ac:dyDescent="0.25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</row>
    <row r="128" spans="1:44" x14ac:dyDescent="0.25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</row>
    <row r="129" spans="1:44" x14ac:dyDescent="0.25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</row>
    <row r="130" spans="1:44" x14ac:dyDescent="0.25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</row>
    <row r="131" spans="1:44" x14ac:dyDescent="0.25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</row>
    <row r="132" spans="1:44" x14ac:dyDescent="0.25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</row>
    <row r="133" spans="1:44" x14ac:dyDescent="0.25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</row>
    <row r="134" spans="1:44" x14ac:dyDescent="0.25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</row>
    <row r="135" spans="1:44" x14ac:dyDescent="0.25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</row>
    <row r="136" spans="1:44" x14ac:dyDescent="0.25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</row>
    <row r="137" spans="1:44" x14ac:dyDescent="0.25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</row>
    <row r="138" spans="1:44" x14ac:dyDescent="0.25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104"/>
      <c r="AQ138" s="104"/>
      <c r="AR138" s="104"/>
    </row>
    <row r="139" spans="1:44" x14ac:dyDescent="0.25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104"/>
      <c r="AQ139" s="104"/>
      <c r="AR139" s="104"/>
    </row>
    <row r="140" spans="1:44" x14ac:dyDescent="0.25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</row>
    <row r="141" spans="1:44" x14ac:dyDescent="0.25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</row>
    <row r="142" spans="1:44" x14ac:dyDescent="0.25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</row>
    <row r="143" spans="1:44" x14ac:dyDescent="0.25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</row>
    <row r="144" spans="1:44" x14ac:dyDescent="0.25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</row>
    <row r="145" spans="1:44" x14ac:dyDescent="0.25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104"/>
      <c r="AQ145" s="104"/>
      <c r="AR145" s="104"/>
    </row>
    <row r="146" spans="1:44" x14ac:dyDescent="0.25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</row>
    <row r="147" spans="1:44" x14ac:dyDescent="0.25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</row>
    <row r="148" spans="1:44" x14ac:dyDescent="0.25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</row>
    <row r="149" spans="1:44" x14ac:dyDescent="0.25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</row>
    <row r="150" spans="1:44" x14ac:dyDescent="0.25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</row>
    <row r="151" spans="1:44" x14ac:dyDescent="0.25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104"/>
      <c r="AQ151" s="104"/>
      <c r="AR151" s="104"/>
    </row>
    <row r="152" spans="1:44" x14ac:dyDescent="0.25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4"/>
      <c r="AR152" s="104"/>
    </row>
    <row r="153" spans="1:44" x14ac:dyDescent="0.25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104"/>
      <c r="AQ153" s="104"/>
      <c r="AR153" s="104"/>
    </row>
    <row r="154" spans="1:44" x14ac:dyDescent="0.25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104"/>
      <c r="AQ154" s="104"/>
      <c r="AR154" s="104"/>
    </row>
    <row r="155" spans="1:44" x14ac:dyDescent="0.25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</row>
    <row r="156" spans="1:44" x14ac:dyDescent="0.25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</row>
    <row r="157" spans="1:44" x14ac:dyDescent="0.25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</row>
    <row r="158" spans="1:44" x14ac:dyDescent="0.25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</row>
    <row r="159" spans="1:44" x14ac:dyDescent="0.25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</row>
    <row r="160" spans="1:44" x14ac:dyDescent="0.25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</row>
    <row r="161" spans="1:44" x14ac:dyDescent="0.25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</row>
    <row r="162" spans="1:44" x14ac:dyDescent="0.25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</row>
    <row r="163" spans="1:44" x14ac:dyDescent="0.25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</row>
    <row r="164" spans="1:44" x14ac:dyDescent="0.25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</row>
    <row r="165" spans="1:44" x14ac:dyDescent="0.25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</row>
    <row r="166" spans="1:44" x14ac:dyDescent="0.25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</row>
    <row r="167" spans="1:44" x14ac:dyDescent="0.25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</row>
    <row r="168" spans="1:44" x14ac:dyDescent="0.25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</row>
    <row r="169" spans="1:44" x14ac:dyDescent="0.25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</row>
    <row r="170" spans="1:44" x14ac:dyDescent="0.25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104"/>
      <c r="AQ170" s="104"/>
      <c r="AR170" s="104"/>
    </row>
    <row r="171" spans="1:44" x14ac:dyDescent="0.25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</row>
    <row r="172" spans="1:44" x14ac:dyDescent="0.25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104"/>
      <c r="AQ172" s="104"/>
      <c r="AR172" s="104"/>
    </row>
    <row r="173" spans="1:44" x14ac:dyDescent="0.25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104"/>
      <c r="AQ173" s="104"/>
      <c r="AR173" s="104"/>
    </row>
    <row r="174" spans="1:44" x14ac:dyDescent="0.25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</row>
    <row r="175" spans="1:44" x14ac:dyDescent="0.25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</row>
    <row r="176" spans="1:44" x14ac:dyDescent="0.25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104"/>
      <c r="AQ176" s="104"/>
      <c r="AR176" s="104"/>
    </row>
    <row r="177" spans="1:44" x14ac:dyDescent="0.25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</row>
    <row r="178" spans="1:44" x14ac:dyDescent="0.25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104"/>
      <c r="AQ178" s="104"/>
      <c r="AR178" s="104"/>
    </row>
    <row r="179" spans="1:44" x14ac:dyDescent="0.25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</row>
    <row r="180" spans="1:44" x14ac:dyDescent="0.25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104"/>
      <c r="AQ180" s="104"/>
      <c r="AR180" s="104"/>
    </row>
    <row r="181" spans="1:44" x14ac:dyDescent="0.25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104"/>
      <c r="AQ181" s="104"/>
      <c r="AR181" s="104"/>
    </row>
    <row r="182" spans="1:44" x14ac:dyDescent="0.25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104"/>
      <c r="AQ182" s="104"/>
      <c r="AR182" s="104"/>
    </row>
    <row r="183" spans="1:44" x14ac:dyDescent="0.25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104"/>
      <c r="AQ183" s="104"/>
      <c r="AR183" s="104"/>
    </row>
    <row r="184" spans="1:44" x14ac:dyDescent="0.25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104"/>
      <c r="AQ184" s="104"/>
      <c r="AR184" s="104"/>
    </row>
    <row r="185" spans="1:44" x14ac:dyDescent="0.25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104"/>
      <c r="AQ185" s="104"/>
      <c r="AR185" s="104"/>
    </row>
    <row r="186" spans="1:44" x14ac:dyDescent="0.25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  <c r="AM186" s="104"/>
      <c r="AN186" s="104"/>
      <c r="AO186" s="104"/>
      <c r="AP186" s="104"/>
      <c r="AQ186" s="104"/>
      <c r="AR186" s="104"/>
    </row>
    <row r="187" spans="1:44" x14ac:dyDescent="0.25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</row>
    <row r="188" spans="1:44" x14ac:dyDescent="0.25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</row>
    <row r="189" spans="1:44" x14ac:dyDescent="0.25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</row>
    <row r="190" spans="1:44" x14ac:dyDescent="0.25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</row>
    <row r="191" spans="1:44" x14ac:dyDescent="0.25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</row>
    <row r="192" spans="1:44" x14ac:dyDescent="0.25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</row>
    <row r="193" spans="1:44" x14ac:dyDescent="0.25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  <c r="AM193" s="104"/>
      <c r="AN193" s="104"/>
      <c r="AO193" s="104"/>
      <c r="AP193" s="104"/>
      <c r="AQ193" s="104"/>
      <c r="AR193" s="104"/>
    </row>
    <row r="194" spans="1:44" x14ac:dyDescent="0.25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</row>
    <row r="195" spans="1:44" x14ac:dyDescent="0.25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</row>
    <row r="196" spans="1:44" x14ac:dyDescent="0.25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104"/>
      <c r="AO196" s="104"/>
      <c r="AP196" s="104"/>
      <c r="AQ196" s="104"/>
      <c r="AR196" s="104"/>
    </row>
    <row r="197" spans="1:44" x14ac:dyDescent="0.25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  <c r="AM197" s="104"/>
      <c r="AN197" s="104"/>
      <c r="AO197" s="104"/>
      <c r="AP197" s="104"/>
      <c r="AQ197" s="104"/>
      <c r="AR197" s="104"/>
    </row>
    <row r="198" spans="1:44" x14ac:dyDescent="0.25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104"/>
      <c r="AO198" s="104"/>
      <c r="AP198" s="104"/>
      <c r="AQ198" s="104"/>
      <c r="AR198" s="104"/>
    </row>
    <row r="199" spans="1:44" x14ac:dyDescent="0.25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104"/>
      <c r="AQ199" s="104"/>
      <c r="AR199" s="104"/>
    </row>
    <row r="200" spans="1:44" x14ac:dyDescent="0.25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</row>
    <row r="201" spans="1:44" x14ac:dyDescent="0.25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</row>
    <row r="202" spans="1:44" x14ac:dyDescent="0.25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</row>
    <row r="203" spans="1:44" x14ac:dyDescent="0.25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</row>
    <row r="204" spans="1:44" x14ac:dyDescent="0.25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</row>
    <row r="205" spans="1:44" x14ac:dyDescent="0.25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</row>
    <row r="206" spans="1:44" x14ac:dyDescent="0.25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</row>
    <row r="207" spans="1:44" x14ac:dyDescent="0.25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</row>
    <row r="208" spans="1:44" x14ac:dyDescent="0.25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</row>
    <row r="209" spans="1:44" x14ac:dyDescent="0.25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</row>
    <row r="210" spans="1:44" x14ac:dyDescent="0.25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104"/>
      <c r="AQ210" s="104"/>
      <c r="AR210" s="104"/>
    </row>
    <row r="211" spans="1:44" x14ac:dyDescent="0.25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104"/>
      <c r="AQ211" s="104"/>
      <c r="AR211" s="104"/>
    </row>
    <row r="212" spans="1:44" x14ac:dyDescent="0.25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</row>
    <row r="213" spans="1:44" x14ac:dyDescent="0.25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104"/>
      <c r="AQ213" s="104"/>
      <c r="AR213" s="104"/>
    </row>
    <row r="214" spans="1:44" x14ac:dyDescent="0.25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  <c r="AK214" s="104"/>
      <c r="AL214" s="104"/>
      <c r="AM214" s="104"/>
      <c r="AN214" s="104"/>
      <c r="AO214" s="104"/>
      <c r="AP214" s="104"/>
      <c r="AQ214" s="104"/>
      <c r="AR214" s="104"/>
    </row>
    <row r="215" spans="1:44" x14ac:dyDescent="0.25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  <c r="AB215" s="104"/>
      <c r="AC215" s="104"/>
      <c r="AD215" s="104"/>
      <c r="AE215" s="104"/>
      <c r="AF215" s="104"/>
      <c r="AG215" s="104"/>
      <c r="AH215" s="104"/>
      <c r="AI215" s="104"/>
      <c r="AJ215" s="104"/>
      <c r="AK215" s="104"/>
      <c r="AL215" s="104"/>
      <c r="AM215" s="104"/>
      <c r="AN215" s="104"/>
      <c r="AO215" s="104"/>
      <c r="AP215" s="104"/>
      <c r="AQ215" s="104"/>
      <c r="AR215" s="104"/>
    </row>
    <row r="216" spans="1:44" x14ac:dyDescent="0.25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104"/>
      <c r="AQ216" s="104"/>
      <c r="AR216" s="104"/>
    </row>
    <row r="217" spans="1:44" x14ac:dyDescent="0.25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104"/>
      <c r="AQ217" s="104"/>
      <c r="AR217" s="104"/>
    </row>
    <row r="218" spans="1:44" x14ac:dyDescent="0.25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4"/>
      <c r="AH218" s="104"/>
      <c r="AI218" s="104"/>
      <c r="AJ218" s="104"/>
      <c r="AK218" s="104"/>
      <c r="AL218" s="104"/>
      <c r="AM218" s="104"/>
      <c r="AN218" s="104"/>
      <c r="AO218" s="104"/>
      <c r="AP218" s="104"/>
      <c r="AQ218" s="104"/>
      <c r="AR218" s="104"/>
    </row>
    <row r="219" spans="1:44" x14ac:dyDescent="0.25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104"/>
      <c r="AQ219" s="104"/>
      <c r="AR219" s="104"/>
    </row>
    <row r="220" spans="1:44" x14ac:dyDescent="0.25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  <c r="AK220" s="104"/>
      <c r="AL220" s="104"/>
      <c r="AM220" s="104"/>
      <c r="AN220" s="104"/>
      <c r="AO220" s="104"/>
      <c r="AP220" s="104"/>
      <c r="AQ220" s="104"/>
      <c r="AR220" s="104"/>
    </row>
    <row r="221" spans="1:44" x14ac:dyDescent="0.25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  <c r="AK221" s="104"/>
      <c r="AL221" s="104"/>
      <c r="AM221" s="104"/>
      <c r="AN221" s="104"/>
      <c r="AO221" s="104"/>
      <c r="AP221" s="104"/>
      <c r="AQ221" s="104"/>
      <c r="AR221" s="104"/>
    </row>
    <row r="222" spans="1:44" x14ac:dyDescent="0.25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  <c r="AB222" s="104"/>
      <c r="AC222" s="104"/>
      <c r="AD222" s="104"/>
      <c r="AE222" s="104"/>
      <c r="AF222" s="104"/>
      <c r="AG222" s="104"/>
      <c r="AH222" s="104"/>
      <c r="AI222" s="104"/>
      <c r="AJ222" s="104"/>
      <c r="AK222" s="104"/>
      <c r="AL222" s="104"/>
      <c r="AM222" s="104"/>
      <c r="AN222" s="104"/>
      <c r="AO222" s="104"/>
      <c r="AP222" s="104"/>
      <c r="AQ222" s="104"/>
      <c r="AR222" s="104"/>
    </row>
    <row r="223" spans="1:44" x14ac:dyDescent="0.25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  <c r="AK223" s="104"/>
      <c r="AL223" s="104"/>
      <c r="AM223" s="104"/>
      <c r="AN223" s="104"/>
      <c r="AO223" s="104"/>
      <c r="AP223" s="104"/>
      <c r="AQ223" s="104"/>
      <c r="AR223" s="104"/>
    </row>
    <row r="224" spans="1:44" x14ac:dyDescent="0.25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  <c r="AB224" s="104"/>
      <c r="AC224" s="104"/>
      <c r="AD224" s="104"/>
      <c r="AE224" s="104"/>
      <c r="AF224" s="104"/>
      <c r="AG224" s="104"/>
      <c r="AH224" s="104"/>
      <c r="AI224" s="104"/>
      <c r="AJ224" s="104"/>
      <c r="AK224" s="104"/>
      <c r="AL224" s="104"/>
      <c r="AM224" s="104"/>
      <c r="AN224" s="104"/>
      <c r="AO224" s="104"/>
      <c r="AP224" s="104"/>
      <c r="AQ224" s="104"/>
      <c r="AR224" s="104"/>
    </row>
    <row r="225" spans="1:44" x14ac:dyDescent="0.25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4"/>
      <c r="AJ225" s="104"/>
      <c r="AK225" s="104"/>
      <c r="AL225" s="104"/>
      <c r="AM225" s="104"/>
      <c r="AN225" s="104"/>
      <c r="AO225" s="104"/>
      <c r="AP225" s="104"/>
      <c r="AQ225" s="104"/>
      <c r="AR225" s="104"/>
    </row>
    <row r="226" spans="1:44" x14ac:dyDescent="0.25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104"/>
      <c r="AJ226" s="104"/>
      <c r="AK226" s="104"/>
      <c r="AL226" s="104"/>
      <c r="AM226" s="104"/>
      <c r="AN226" s="104"/>
      <c r="AO226" s="104"/>
      <c r="AP226" s="104"/>
      <c r="AQ226" s="104"/>
      <c r="AR226" s="104"/>
    </row>
    <row r="227" spans="1:44" x14ac:dyDescent="0.25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4"/>
      <c r="AH227" s="104"/>
      <c r="AI227" s="104"/>
      <c r="AJ227" s="104"/>
      <c r="AK227" s="104"/>
      <c r="AL227" s="104"/>
      <c r="AM227" s="104"/>
      <c r="AN227" s="104"/>
      <c r="AO227" s="104"/>
      <c r="AP227" s="104"/>
      <c r="AQ227" s="104"/>
      <c r="AR227" s="104"/>
    </row>
    <row r="228" spans="1:44" x14ac:dyDescent="0.25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  <c r="AB228" s="104"/>
      <c r="AC228" s="104"/>
      <c r="AD228" s="104"/>
      <c r="AE228" s="104"/>
      <c r="AF228" s="104"/>
      <c r="AG228" s="104"/>
      <c r="AH228" s="104"/>
      <c r="AI228" s="104"/>
      <c r="AJ228" s="104"/>
      <c r="AK228" s="104"/>
      <c r="AL228" s="104"/>
      <c r="AM228" s="104"/>
      <c r="AN228" s="104"/>
      <c r="AO228" s="104"/>
      <c r="AP228" s="104"/>
      <c r="AQ228" s="104"/>
      <c r="AR228" s="104"/>
    </row>
    <row r="229" spans="1:44" x14ac:dyDescent="0.25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  <c r="AB229" s="104"/>
      <c r="AC229" s="104"/>
      <c r="AD229" s="104"/>
      <c r="AE229" s="104"/>
      <c r="AF229" s="104"/>
      <c r="AG229" s="104"/>
      <c r="AH229" s="104"/>
      <c r="AI229" s="104"/>
      <c r="AJ229" s="104"/>
      <c r="AK229" s="104"/>
      <c r="AL229" s="104"/>
      <c r="AM229" s="104"/>
      <c r="AN229" s="104"/>
      <c r="AO229" s="104"/>
      <c r="AP229" s="104"/>
      <c r="AQ229" s="104"/>
      <c r="AR229" s="104"/>
    </row>
    <row r="230" spans="1:44" x14ac:dyDescent="0.25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104"/>
      <c r="AQ230" s="104"/>
      <c r="AR230" s="104"/>
    </row>
    <row r="231" spans="1:44" x14ac:dyDescent="0.25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</row>
    <row r="232" spans="1:44" x14ac:dyDescent="0.25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</row>
    <row r="233" spans="1:44" x14ac:dyDescent="0.25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</row>
    <row r="234" spans="1:44" x14ac:dyDescent="0.25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</row>
    <row r="235" spans="1:44" x14ac:dyDescent="0.25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4"/>
      <c r="AP235" s="104"/>
      <c r="AQ235" s="104"/>
      <c r="AR235" s="104"/>
    </row>
    <row r="236" spans="1:44" x14ac:dyDescent="0.25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104"/>
      <c r="AQ236" s="104"/>
      <c r="AR236" s="104"/>
    </row>
    <row r="237" spans="1:44" x14ac:dyDescent="0.25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104"/>
      <c r="AQ237" s="104"/>
      <c r="AR237" s="104"/>
    </row>
    <row r="238" spans="1:44" x14ac:dyDescent="0.25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  <c r="AB238" s="104"/>
      <c r="AC238" s="104"/>
      <c r="AD238" s="104"/>
      <c r="AE238" s="104"/>
      <c r="AF238" s="104"/>
      <c r="AG238" s="104"/>
      <c r="AH238" s="104"/>
      <c r="AI238" s="104"/>
      <c r="AJ238" s="104"/>
      <c r="AK238" s="104"/>
      <c r="AL238" s="104"/>
      <c r="AM238" s="104"/>
      <c r="AN238" s="104"/>
      <c r="AO238" s="104"/>
      <c r="AP238" s="104"/>
      <c r="AQ238" s="104"/>
      <c r="AR238" s="104"/>
    </row>
    <row r="239" spans="1:44" x14ac:dyDescent="0.25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04"/>
      <c r="AJ239" s="104"/>
      <c r="AK239" s="104"/>
      <c r="AL239" s="104"/>
      <c r="AM239" s="104"/>
      <c r="AN239" s="104"/>
      <c r="AO239" s="104"/>
      <c r="AP239" s="104"/>
      <c r="AQ239" s="104"/>
      <c r="AR239" s="104"/>
    </row>
    <row r="240" spans="1:44" x14ac:dyDescent="0.25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104"/>
      <c r="AC240" s="104"/>
      <c r="AD240" s="104"/>
      <c r="AE240" s="104"/>
      <c r="AF240" s="104"/>
      <c r="AG240" s="104"/>
      <c r="AH240" s="104"/>
      <c r="AI240" s="104"/>
      <c r="AJ240" s="104"/>
      <c r="AK240" s="104"/>
      <c r="AL240" s="104"/>
      <c r="AM240" s="104"/>
      <c r="AN240" s="104"/>
      <c r="AO240" s="104"/>
      <c r="AP240" s="104"/>
      <c r="AQ240" s="104"/>
      <c r="AR240" s="104"/>
    </row>
    <row r="241" spans="1:44" x14ac:dyDescent="0.25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  <c r="AA241" s="104"/>
      <c r="AB241" s="104"/>
      <c r="AC241" s="104"/>
      <c r="AD241" s="104"/>
      <c r="AE241" s="104"/>
      <c r="AF241" s="104"/>
      <c r="AG241" s="104"/>
      <c r="AH241" s="104"/>
      <c r="AI241" s="104"/>
      <c r="AJ241" s="104"/>
      <c r="AK241" s="104"/>
      <c r="AL241" s="104"/>
      <c r="AM241" s="104"/>
      <c r="AN241" s="104"/>
      <c r="AO241" s="104"/>
      <c r="AP241" s="104"/>
      <c r="AQ241" s="104"/>
      <c r="AR241" s="104"/>
    </row>
    <row r="242" spans="1:44" x14ac:dyDescent="0.25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104"/>
      <c r="AC242" s="104"/>
      <c r="AD242" s="104"/>
      <c r="AE242" s="104"/>
      <c r="AF242" s="104"/>
      <c r="AG242" s="104"/>
      <c r="AH242" s="104"/>
      <c r="AI242" s="104"/>
      <c r="AJ242" s="104"/>
      <c r="AK242" s="104"/>
      <c r="AL242" s="104"/>
      <c r="AM242" s="104"/>
      <c r="AN242" s="104"/>
      <c r="AO242" s="104"/>
      <c r="AP242" s="104"/>
      <c r="AQ242" s="104"/>
      <c r="AR242" s="104"/>
    </row>
    <row r="243" spans="1:44" x14ac:dyDescent="0.25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  <c r="AA243" s="104"/>
      <c r="AB243" s="104"/>
      <c r="AC243" s="104"/>
      <c r="AD243" s="104"/>
      <c r="AE243" s="104"/>
      <c r="AF243" s="104"/>
      <c r="AG243" s="104"/>
      <c r="AH243" s="104"/>
      <c r="AI243" s="104"/>
      <c r="AJ243" s="104"/>
      <c r="AK243" s="104"/>
      <c r="AL243" s="104"/>
      <c r="AM243" s="104"/>
      <c r="AN243" s="104"/>
      <c r="AO243" s="104"/>
      <c r="AP243" s="104"/>
      <c r="AQ243" s="104"/>
      <c r="AR243" s="104"/>
    </row>
    <row r="244" spans="1:44" x14ac:dyDescent="0.25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104"/>
      <c r="AQ244" s="104"/>
      <c r="AR244" s="104"/>
    </row>
    <row r="245" spans="1:44" x14ac:dyDescent="0.25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4"/>
      <c r="AH245" s="104"/>
      <c r="AI245" s="104"/>
      <c r="AJ245" s="104"/>
      <c r="AK245" s="104"/>
      <c r="AL245" s="104"/>
      <c r="AM245" s="104"/>
      <c r="AN245" s="104"/>
      <c r="AO245" s="104"/>
      <c r="AP245" s="104"/>
      <c r="AQ245" s="104"/>
      <c r="AR245" s="104"/>
    </row>
    <row r="246" spans="1:44" x14ac:dyDescent="0.25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  <c r="AA246" s="104"/>
      <c r="AB246" s="104"/>
      <c r="AC246" s="104"/>
      <c r="AD246" s="104"/>
      <c r="AE246" s="104"/>
      <c r="AF246" s="104"/>
      <c r="AG246" s="104"/>
      <c r="AH246" s="104"/>
      <c r="AI246" s="104"/>
      <c r="AJ246" s="104"/>
      <c r="AK246" s="104"/>
      <c r="AL246" s="104"/>
      <c r="AM246" s="104"/>
      <c r="AN246" s="104"/>
      <c r="AO246" s="104"/>
      <c r="AP246" s="104"/>
      <c r="AQ246" s="104"/>
      <c r="AR246" s="104"/>
    </row>
    <row r="247" spans="1:44" x14ac:dyDescent="0.25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  <c r="AA247" s="104"/>
      <c r="AB247" s="104"/>
      <c r="AC247" s="104"/>
      <c r="AD247" s="104"/>
      <c r="AE247" s="104"/>
      <c r="AF247" s="104"/>
      <c r="AG247" s="104"/>
      <c r="AH247" s="104"/>
      <c r="AI247" s="104"/>
      <c r="AJ247" s="104"/>
      <c r="AK247" s="104"/>
      <c r="AL247" s="104"/>
      <c r="AM247" s="104"/>
      <c r="AN247" s="104"/>
      <c r="AO247" s="104"/>
      <c r="AP247" s="104"/>
      <c r="AQ247" s="104"/>
      <c r="AR247" s="104"/>
    </row>
    <row r="248" spans="1:44" x14ac:dyDescent="0.25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  <c r="AA248" s="104"/>
      <c r="AB248" s="104"/>
      <c r="AC248" s="104"/>
      <c r="AD248" s="104"/>
      <c r="AE248" s="104"/>
      <c r="AF248" s="104"/>
      <c r="AG248" s="104"/>
      <c r="AH248" s="104"/>
      <c r="AI248" s="104"/>
      <c r="AJ248" s="104"/>
      <c r="AK248" s="104"/>
      <c r="AL248" s="104"/>
      <c r="AM248" s="104"/>
      <c r="AN248" s="104"/>
      <c r="AO248" s="104"/>
      <c r="AP248" s="104"/>
      <c r="AQ248" s="104"/>
      <c r="AR248" s="104"/>
    </row>
    <row r="249" spans="1:44" x14ac:dyDescent="0.25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  <c r="AA249" s="104"/>
      <c r="AB249" s="104"/>
      <c r="AC249" s="104"/>
      <c r="AD249" s="104"/>
      <c r="AE249" s="104"/>
      <c r="AF249" s="104"/>
      <c r="AG249" s="104"/>
      <c r="AH249" s="104"/>
      <c r="AI249" s="104"/>
      <c r="AJ249" s="104"/>
      <c r="AK249" s="104"/>
      <c r="AL249" s="104"/>
      <c r="AM249" s="104"/>
      <c r="AN249" s="104"/>
      <c r="AO249" s="104"/>
      <c r="AP249" s="104"/>
      <c r="AQ249" s="104"/>
      <c r="AR249" s="104"/>
    </row>
    <row r="250" spans="1:44" x14ac:dyDescent="0.25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P250" s="104"/>
      <c r="AQ250" s="104"/>
      <c r="AR250" s="104"/>
    </row>
    <row r="251" spans="1:44" x14ac:dyDescent="0.25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  <c r="AA251" s="104"/>
      <c r="AB251" s="104"/>
      <c r="AC251" s="104"/>
      <c r="AD251" s="104"/>
      <c r="AE251" s="104"/>
      <c r="AF251" s="104"/>
      <c r="AG251" s="104"/>
      <c r="AH251" s="104"/>
      <c r="AI251" s="104"/>
      <c r="AJ251" s="104"/>
      <c r="AK251" s="104"/>
      <c r="AL251" s="104"/>
      <c r="AM251" s="104"/>
      <c r="AN251" s="104"/>
      <c r="AO251" s="104"/>
      <c r="AP251" s="104"/>
      <c r="AQ251" s="104"/>
      <c r="AR251" s="104"/>
    </row>
    <row r="252" spans="1:44" x14ac:dyDescent="0.25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104"/>
      <c r="AQ252" s="104"/>
      <c r="AR252" s="104"/>
    </row>
    <row r="253" spans="1:44" x14ac:dyDescent="0.25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P253" s="104"/>
      <c r="AQ253" s="104"/>
      <c r="AR253" s="104"/>
    </row>
    <row r="254" spans="1:44" x14ac:dyDescent="0.25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  <c r="AA254" s="104"/>
      <c r="AB254" s="104"/>
      <c r="AC254" s="104"/>
      <c r="AD254" s="104"/>
      <c r="AE254" s="104"/>
      <c r="AF254" s="104"/>
      <c r="AG254" s="104"/>
      <c r="AH254" s="104"/>
      <c r="AI254" s="104"/>
      <c r="AJ254" s="104"/>
      <c r="AK254" s="104"/>
      <c r="AL254" s="104"/>
      <c r="AM254" s="104"/>
      <c r="AN254" s="104"/>
      <c r="AO254" s="104"/>
      <c r="AP254" s="104"/>
      <c r="AQ254" s="104"/>
      <c r="AR254" s="104"/>
    </row>
    <row r="255" spans="1:44" x14ac:dyDescent="0.25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  <c r="AA255" s="104"/>
      <c r="AB255" s="104"/>
      <c r="AC255" s="104"/>
      <c r="AD255" s="104"/>
      <c r="AE255" s="104"/>
      <c r="AF255" s="104"/>
      <c r="AG255" s="104"/>
      <c r="AH255" s="104"/>
      <c r="AI255" s="104"/>
      <c r="AJ255" s="104"/>
      <c r="AK255" s="104"/>
      <c r="AL255" s="104"/>
      <c r="AM255" s="104"/>
      <c r="AN255" s="104"/>
      <c r="AO255" s="104"/>
      <c r="AP255" s="104"/>
      <c r="AQ255" s="104"/>
      <c r="AR255" s="104"/>
    </row>
    <row r="256" spans="1:44" x14ac:dyDescent="0.25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  <c r="AA256" s="104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P256" s="104"/>
      <c r="AQ256" s="104"/>
      <c r="AR256" s="104"/>
    </row>
    <row r="257" spans="1:44" x14ac:dyDescent="0.25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  <c r="AA257" s="104"/>
      <c r="AB257" s="104"/>
      <c r="AC257" s="104"/>
      <c r="AD257" s="104"/>
      <c r="AE257" s="104"/>
      <c r="AF257" s="104"/>
      <c r="AG257" s="104"/>
      <c r="AH257" s="104"/>
      <c r="AI257" s="104"/>
      <c r="AJ257" s="104"/>
      <c r="AK257" s="104"/>
      <c r="AL257" s="104"/>
      <c r="AM257" s="104"/>
      <c r="AN257" s="104"/>
      <c r="AO257" s="104"/>
      <c r="AP257" s="104"/>
      <c r="AQ257" s="104"/>
      <c r="AR257" s="104"/>
    </row>
    <row r="258" spans="1:44" x14ac:dyDescent="0.25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P258" s="104"/>
      <c r="AQ258" s="104"/>
      <c r="AR258" s="104"/>
    </row>
    <row r="259" spans="1:44" x14ac:dyDescent="0.25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  <c r="AB259" s="104"/>
      <c r="AC259" s="104"/>
      <c r="AD259" s="104"/>
      <c r="AE259" s="104"/>
      <c r="AF259" s="104"/>
      <c r="AG259" s="104"/>
      <c r="AH259" s="104"/>
      <c r="AI259" s="104"/>
      <c r="AJ259" s="104"/>
      <c r="AK259" s="104"/>
      <c r="AL259" s="104"/>
      <c r="AM259" s="104"/>
      <c r="AN259" s="104"/>
      <c r="AO259" s="104"/>
      <c r="AP259" s="104"/>
      <c r="AQ259" s="104"/>
      <c r="AR259" s="104"/>
    </row>
    <row r="260" spans="1:44" x14ac:dyDescent="0.25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P260" s="104"/>
      <c r="AQ260" s="104"/>
      <c r="AR260" s="104"/>
    </row>
    <row r="261" spans="1:44" x14ac:dyDescent="0.25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P261" s="104"/>
      <c r="AQ261" s="104"/>
      <c r="AR261" s="104"/>
    </row>
    <row r="262" spans="1:44" x14ac:dyDescent="0.25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P262" s="104"/>
      <c r="AQ262" s="104"/>
      <c r="AR262" s="104"/>
    </row>
    <row r="263" spans="1:44" x14ac:dyDescent="0.25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  <c r="AA263" s="104"/>
      <c r="AB263" s="104"/>
      <c r="AC263" s="104"/>
      <c r="AD263" s="104"/>
      <c r="AE263" s="104"/>
      <c r="AF263" s="104"/>
      <c r="AG263" s="104"/>
      <c r="AH263" s="104"/>
      <c r="AI263" s="104"/>
      <c r="AJ263" s="104"/>
      <c r="AK263" s="104"/>
      <c r="AL263" s="104"/>
      <c r="AM263" s="104"/>
      <c r="AN263" s="104"/>
      <c r="AO263" s="104"/>
      <c r="AP263" s="104"/>
      <c r="AQ263" s="104"/>
      <c r="AR263" s="104"/>
    </row>
    <row r="264" spans="1:44" x14ac:dyDescent="0.25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  <c r="AA264" s="104"/>
      <c r="AB264" s="104"/>
      <c r="AC264" s="104"/>
      <c r="AD264" s="104"/>
      <c r="AE264" s="104"/>
      <c r="AF264" s="104"/>
      <c r="AG264" s="104"/>
      <c r="AH264" s="104"/>
      <c r="AI264" s="104"/>
      <c r="AJ264" s="104"/>
      <c r="AK264" s="104"/>
      <c r="AL264" s="104"/>
      <c r="AM264" s="104"/>
      <c r="AN264" s="104"/>
      <c r="AO264" s="104"/>
      <c r="AP264" s="104"/>
      <c r="AQ264" s="104"/>
      <c r="AR264" s="104"/>
    </row>
    <row r="265" spans="1:44" x14ac:dyDescent="0.25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  <c r="AA265" s="104"/>
      <c r="AB265" s="104"/>
      <c r="AC265" s="104"/>
      <c r="AD265" s="104"/>
      <c r="AE265" s="104"/>
      <c r="AF265" s="104"/>
      <c r="AG265" s="104"/>
      <c r="AH265" s="104"/>
      <c r="AI265" s="104"/>
      <c r="AJ265" s="104"/>
      <c r="AK265" s="104"/>
      <c r="AL265" s="104"/>
      <c r="AM265" s="104"/>
      <c r="AN265" s="104"/>
      <c r="AO265" s="104"/>
      <c r="AP265" s="104"/>
      <c r="AQ265" s="104"/>
      <c r="AR265" s="104"/>
    </row>
    <row r="266" spans="1:44" x14ac:dyDescent="0.25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  <c r="AA266" s="104"/>
      <c r="AB266" s="104"/>
      <c r="AC266" s="104"/>
      <c r="AD266" s="104"/>
      <c r="AE266" s="104"/>
      <c r="AF266" s="104"/>
      <c r="AG266" s="104"/>
      <c r="AH266" s="104"/>
      <c r="AI266" s="104"/>
      <c r="AJ266" s="104"/>
      <c r="AK266" s="104"/>
      <c r="AL266" s="104"/>
      <c r="AM266" s="104"/>
      <c r="AN266" s="104"/>
      <c r="AO266" s="104"/>
      <c r="AP266" s="104"/>
      <c r="AQ266" s="104"/>
      <c r="AR266" s="104"/>
    </row>
    <row r="267" spans="1:44" x14ac:dyDescent="0.25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  <c r="AA267" s="104"/>
      <c r="AB267" s="104"/>
      <c r="AC267" s="104"/>
      <c r="AD267" s="104"/>
      <c r="AE267" s="104"/>
      <c r="AF267" s="104"/>
      <c r="AG267" s="104"/>
      <c r="AH267" s="104"/>
      <c r="AI267" s="104"/>
      <c r="AJ267" s="104"/>
      <c r="AK267" s="104"/>
      <c r="AL267" s="104"/>
      <c r="AM267" s="104"/>
      <c r="AN267" s="104"/>
      <c r="AO267" s="104"/>
      <c r="AP267" s="104"/>
      <c r="AQ267" s="104"/>
      <c r="AR267" s="104"/>
    </row>
    <row r="268" spans="1:44" x14ac:dyDescent="0.25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  <c r="AA268" s="104"/>
      <c r="AB268" s="104"/>
      <c r="AC268" s="104"/>
      <c r="AD268" s="104"/>
      <c r="AE268" s="104"/>
      <c r="AF268" s="104"/>
      <c r="AG268" s="104"/>
      <c r="AH268" s="104"/>
      <c r="AI268" s="104"/>
      <c r="AJ268" s="104"/>
      <c r="AK268" s="104"/>
      <c r="AL268" s="104"/>
      <c r="AM268" s="104"/>
      <c r="AN268" s="104"/>
      <c r="AO268" s="104"/>
      <c r="AP268" s="104"/>
      <c r="AQ268" s="104"/>
      <c r="AR268" s="104"/>
    </row>
    <row r="269" spans="1:44" x14ac:dyDescent="0.25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  <c r="AA269" s="104"/>
      <c r="AB269" s="104"/>
      <c r="AC269" s="104"/>
      <c r="AD269" s="104"/>
      <c r="AE269" s="104"/>
      <c r="AF269" s="104"/>
      <c r="AG269" s="104"/>
      <c r="AH269" s="104"/>
      <c r="AI269" s="104"/>
      <c r="AJ269" s="104"/>
      <c r="AK269" s="104"/>
      <c r="AL269" s="104"/>
      <c r="AM269" s="104"/>
      <c r="AN269" s="104"/>
      <c r="AO269" s="104"/>
      <c r="AP269" s="104"/>
      <c r="AQ269" s="104"/>
      <c r="AR269" s="104"/>
    </row>
    <row r="270" spans="1:44" x14ac:dyDescent="0.25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  <c r="AA270" s="104"/>
      <c r="AB270" s="104"/>
      <c r="AC270" s="104"/>
      <c r="AD270" s="104"/>
      <c r="AE270" s="104"/>
      <c r="AF270" s="104"/>
      <c r="AG270" s="104"/>
      <c r="AH270" s="104"/>
      <c r="AI270" s="104"/>
      <c r="AJ270" s="104"/>
      <c r="AK270" s="104"/>
      <c r="AL270" s="104"/>
      <c r="AM270" s="104"/>
      <c r="AN270" s="104"/>
      <c r="AO270" s="104"/>
      <c r="AP270" s="104"/>
      <c r="AQ270" s="104"/>
      <c r="AR270" s="104"/>
    </row>
    <row r="271" spans="1:44" x14ac:dyDescent="0.25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  <c r="AA271" s="104"/>
      <c r="AB271" s="104"/>
      <c r="AC271" s="104"/>
      <c r="AD271" s="104"/>
      <c r="AE271" s="104"/>
      <c r="AF271" s="104"/>
      <c r="AG271" s="104"/>
      <c r="AH271" s="104"/>
      <c r="AI271" s="104"/>
      <c r="AJ271" s="104"/>
      <c r="AK271" s="104"/>
      <c r="AL271" s="104"/>
      <c r="AM271" s="104"/>
      <c r="AN271" s="104"/>
      <c r="AO271" s="104"/>
      <c r="AP271" s="104"/>
      <c r="AQ271" s="104"/>
      <c r="AR271" s="104"/>
    </row>
    <row r="272" spans="1:44" x14ac:dyDescent="0.25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  <c r="AA272" s="104"/>
      <c r="AB272" s="104"/>
      <c r="AC272" s="104"/>
      <c r="AD272" s="104"/>
      <c r="AE272" s="104"/>
      <c r="AF272" s="104"/>
      <c r="AG272" s="104"/>
      <c r="AH272" s="104"/>
      <c r="AI272" s="104"/>
      <c r="AJ272" s="104"/>
      <c r="AK272" s="104"/>
      <c r="AL272" s="104"/>
      <c r="AM272" s="104"/>
      <c r="AN272" s="104"/>
      <c r="AO272" s="104"/>
      <c r="AP272" s="104"/>
      <c r="AQ272" s="104"/>
      <c r="AR272" s="104"/>
    </row>
    <row r="273" spans="1:44" x14ac:dyDescent="0.25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  <c r="AA273" s="104"/>
      <c r="AB273" s="104"/>
      <c r="AC273" s="104"/>
      <c r="AD273" s="104"/>
      <c r="AE273" s="104"/>
      <c r="AF273" s="104"/>
      <c r="AG273" s="104"/>
      <c r="AH273" s="104"/>
      <c r="AI273" s="104"/>
      <c r="AJ273" s="104"/>
      <c r="AK273" s="104"/>
      <c r="AL273" s="104"/>
      <c r="AM273" s="104"/>
      <c r="AN273" s="104"/>
      <c r="AO273" s="104"/>
      <c r="AP273" s="104"/>
      <c r="AQ273" s="104"/>
      <c r="AR273" s="104"/>
    </row>
    <row r="274" spans="1:44" x14ac:dyDescent="0.25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  <c r="AA274" s="104"/>
      <c r="AB274" s="104"/>
      <c r="AC274" s="104"/>
      <c r="AD274" s="104"/>
      <c r="AE274" s="104"/>
      <c r="AF274" s="104"/>
      <c r="AG274" s="104"/>
      <c r="AH274" s="104"/>
      <c r="AI274" s="104"/>
      <c r="AJ274" s="104"/>
      <c r="AK274" s="104"/>
      <c r="AL274" s="104"/>
      <c r="AM274" s="104"/>
      <c r="AN274" s="104"/>
      <c r="AO274" s="104"/>
      <c r="AP274" s="104"/>
      <c r="AQ274" s="104"/>
      <c r="AR274" s="104"/>
    </row>
    <row r="275" spans="1:44" x14ac:dyDescent="0.25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  <c r="AA275" s="104"/>
      <c r="AB275" s="104"/>
      <c r="AC275" s="104"/>
      <c r="AD275" s="104"/>
      <c r="AE275" s="104"/>
      <c r="AF275" s="104"/>
      <c r="AG275" s="104"/>
      <c r="AH275" s="104"/>
      <c r="AI275" s="104"/>
      <c r="AJ275" s="104"/>
      <c r="AK275" s="104"/>
      <c r="AL275" s="104"/>
      <c r="AM275" s="104"/>
      <c r="AN275" s="104"/>
      <c r="AO275" s="104"/>
      <c r="AP275" s="104"/>
      <c r="AQ275" s="104"/>
      <c r="AR275" s="104"/>
    </row>
    <row r="276" spans="1:44" x14ac:dyDescent="0.25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  <c r="AA276" s="104"/>
      <c r="AB276" s="104"/>
      <c r="AC276" s="104"/>
      <c r="AD276" s="104"/>
      <c r="AE276" s="104"/>
      <c r="AF276" s="104"/>
      <c r="AG276" s="104"/>
      <c r="AH276" s="104"/>
      <c r="AI276" s="104"/>
      <c r="AJ276" s="104"/>
      <c r="AK276" s="104"/>
      <c r="AL276" s="104"/>
      <c r="AM276" s="104"/>
      <c r="AN276" s="104"/>
      <c r="AO276" s="104"/>
      <c r="AP276" s="104"/>
      <c r="AQ276" s="104"/>
      <c r="AR276" s="104"/>
    </row>
    <row r="277" spans="1:44" x14ac:dyDescent="0.25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  <c r="AA277" s="104"/>
      <c r="AB277" s="104"/>
      <c r="AC277" s="104"/>
      <c r="AD277" s="104"/>
      <c r="AE277" s="104"/>
      <c r="AF277" s="104"/>
      <c r="AG277" s="104"/>
      <c r="AH277" s="104"/>
      <c r="AI277" s="104"/>
      <c r="AJ277" s="104"/>
      <c r="AK277" s="104"/>
      <c r="AL277" s="104"/>
      <c r="AM277" s="104"/>
      <c r="AN277" s="104"/>
      <c r="AO277" s="104"/>
      <c r="AP277" s="104"/>
      <c r="AQ277" s="104"/>
      <c r="AR277" s="104"/>
    </row>
    <row r="278" spans="1:44" x14ac:dyDescent="0.25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  <c r="AA278" s="104"/>
      <c r="AB278" s="104"/>
      <c r="AC278" s="104"/>
      <c r="AD278" s="104"/>
      <c r="AE278" s="104"/>
      <c r="AF278" s="104"/>
      <c r="AG278" s="104"/>
      <c r="AH278" s="104"/>
      <c r="AI278" s="104"/>
      <c r="AJ278" s="104"/>
      <c r="AK278" s="104"/>
      <c r="AL278" s="104"/>
      <c r="AM278" s="104"/>
      <c r="AN278" s="104"/>
      <c r="AO278" s="104"/>
      <c r="AP278" s="104"/>
      <c r="AQ278" s="104"/>
      <c r="AR278" s="104"/>
    </row>
    <row r="279" spans="1:44" x14ac:dyDescent="0.25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  <c r="AA279" s="104"/>
      <c r="AB279" s="104"/>
      <c r="AC279" s="104"/>
      <c r="AD279" s="104"/>
      <c r="AE279" s="104"/>
      <c r="AF279" s="104"/>
      <c r="AG279" s="104"/>
      <c r="AH279" s="104"/>
      <c r="AI279" s="104"/>
      <c r="AJ279" s="104"/>
      <c r="AK279" s="104"/>
      <c r="AL279" s="104"/>
      <c r="AM279" s="104"/>
      <c r="AN279" s="104"/>
      <c r="AO279" s="104"/>
      <c r="AP279" s="104"/>
      <c r="AQ279" s="104"/>
      <c r="AR279" s="104"/>
    </row>
    <row r="280" spans="1:44" x14ac:dyDescent="0.25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  <c r="AA280" s="104"/>
      <c r="AB280" s="104"/>
      <c r="AC280" s="104"/>
      <c r="AD280" s="104"/>
      <c r="AE280" s="104"/>
      <c r="AF280" s="104"/>
      <c r="AG280" s="104"/>
      <c r="AH280" s="104"/>
      <c r="AI280" s="104"/>
      <c r="AJ280" s="104"/>
      <c r="AK280" s="104"/>
      <c r="AL280" s="104"/>
      <c r="AM280" s="104"/>
      <c r="AN280" s="104"/>
      <c r="AO280" s="104"/>
      <c r="AP280" s="104"/>
      <c r="AQ280" s="104"/>
      <c r="AR280" s="104"/>
    </row>
    <row r="281" spans="1:44" x14ac:dyDescent="0.25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  <c r="AA281" s="104"/>
      <c r="AB281" s="104"/>
      <c r="AC281" s="104"/>
      <c r="AD281" s="104"/>
      <c r="AE281" s="104"/>
      <c r="AF281" s="104"/>
      <c r="AG281" s="104"/>
      <c r="AH281" s="104"/>
      <c r="AI281" s="104"/>
      <c r="AJ281" s="104"/>
      <c r="AK281" s="104"/>
      <c r="AL281" s="104"/>
      <c r="AM281" s="104"/>
      <c r="AN281" s="104"/>
      <c r="AO281" s="104"/>
      <c r="AP281" s="104"/>
      <c r="AQ281" s="104"/>
      <c r="AR281" s="104"/>
    </row>
    <row r="282" spans="1:44" x14ac:dyDescent="0.25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  <c r="AA282" s="104"/>
      <c r="AB282" s="104"/>
      <c r="AC282" s="104"/>
      <c r="AD282" s="104"/>
      <c r="AE282" s="104"/>
      <c r="AF282" s="104"/>
      <c r="AG282" s="104"/>
      <c r="AH282" s="104"/>
      <c r="AI282" s="104"/>
      <c r="AJ282" s="104"/>
      <c r="AK282" s="104"/>
      <c r="AL282" s="104"/>
      <c r="AM282" s="104"/>
      <c r="AN282" s="104"/>
      <c r="AO282" s="104"/>
      <c r="AP282" s="104"/>
      <c r="AQ282" s="104"/>
      <c r="AR282" s="104"/>
    </row>
    <row r="283" spans="1:44" x14ac:dyDescent="0.25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  <c r="AA283" s="104"/>
      <c r="AB283" s="104"/>
      <c r="AC283" s="104"/>
      <c r="AD283" s="104"/>
      <c r="AE283" s="104"/>
      <c r="AF283" s="104"/>
      <c r="AG283" s="104"/>
      <c r="AH283" s="104"/>
      <c r="AI283" s="104"/>
      <c r="AJ283" s="104"/>
      <c r="AK283" s="104"/>
      <c r="AL283" s="104"/>
      <c r="AM283" s="104"/>
      <c r="AN283" s="104"/>
      <c r="AO283" s="104"/>
      <c r="AP283" s="104"/>
      <c r="AQ283" s="104"/>
      <c r="AR283" s="104"/>
    </row>
    <row r="284" spans="1:44" x14ac:dyDescent="0.25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  <c r="AA284" s="104"/>
      <c r="AB284" s="104"/>
      <c r="AC284" s="104"/>
      <c r="AD284" s="104"/>
      <c r="AE284" s="104"/>
      <c r="AF284" s="104"/>
      <c r="AG284" s="104"/>
      <c r="AH284" s="104"/>
      <c r="AI284" s="104"/>
      <c r="AJ284" s="104"/>
      <c r="AK284" s="104"/>
      <c r="AL284" s="104"/>
      <c r="AM284" s="104"/>
      <c r="AN284" s="104"/>
      <c r="AO284" s="104"/>
      <c r="AP284" s="104"/>
      <c r="AQ284" s="104"/>
      <c r="AR284" s="104"/>
    </row>
    <row r="285" spans="1:44" x14ac:dyDescent="0.25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  <c r="AA285" s="104"/>
      <c r="AB285" s="104"/>
      <c r="AC285" s="104"/>
      <c r="AD285" s="104"/>
      <c r="AE285" s="104"/>
      <c r="AF285" s="104"/>
      <c r="AG285" s="104"/>
      <c r="AH285" s="104"/>
      <c r="AI285" s="104"/>
      <c r="AJ285" s="104"/>
      <c r="AK285" s="104"/>
      <c r="AL285" s="104"/>
      <c r="AM285" s="104"/>
      <c r="AN285" s="104"/>
      <c r="AO285" s="104"/>
      <c r="AP285" s="104"/>
      <c r="AQ285" s="104"/>
      <c r="AR285" s="104"/>
    </row>
    <row r="286" spans="1:44" x14ac:dyDescent="0.25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/>
      <c r="AB286" s="104"/>
      <c r="AC286" s="104"/>
      <c r="AD286" s="104"/>
      <c r="AE286" s="104"/>
      <c r="AF286" s="104"/>
      <c r="AG286" s="104"/>
      <c r="AH286" s="104"/>
      <c r="AI286" s="104"/>
      <c r="AJ286" s="104"/>
      <c r="AK286" s="104"/>
      <c r="AL286" s="104"/>
      <c r="AM286" s="104"/>
      <c r="AN286" s="104"/>
      <c r="AO286" s="104"/>
      <c r="AP286" s="104"/>
      <c r="AQ286" s="104"/>
      <c r="AR286" s="104"/>
    </row>
    <row r="287" spans="1:44" x14ac:dyDescent="0.25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  <c r="AA287" s="104"/>
      <c r="AB287" s="104"/>
      <c r="AC287" s="104"/>
      <c r="AD287" s="104"/>
      <c r="AE287" s="104"/>
      <c r="AF287" s="104"/>
      <c r="AG287" s="104"/>
      <c r="AH287" s="104"/>
      <c r="AI287" s="104"/>
      <c r="AJ287" s="104"/>
      <c r="AK287" s="104"/>
      <c r="AL287" s="104"/>
      <c r="AM287" s="104"/>
      <c r="AN287" s="104"/>
      <c r="AO287" s="104"/>
      <c r="AP287" s="104"/>
      <c r="AQ287" s="104"/>
      <c r="AR287" s="104"/>
    </row>
    <row r="288" spans="1:44" x14ac:dyDescent="0.25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  <c r="AA288" s="104"/>
      <c r="AB288" s="104"/>
      <c r="AC288" s="104"/>
      <c r="AD288" s="104"/>
      <c r="AE288" s="104"/>
      <c r="AF288" s="104"/>
      <c r="AG288" s="104"/>
      <c r="AH288" s="104"/>
      <c r="AI288" s="104"/>
      <c r="AJ288" s="104"/>
      <c r="AK288" s="104"/>
      <c r="AL288" s="104"/>
      <c r="AM288" s="104"/>
      <c r="AN288" s="104"/>
      <c r="AO288" s="104"/>
      <c r="AP288" s="104"/>
      <c r="AQ288" s="104"/>
      <c r="AR288" s="104"/>
    </row>
    <row r="289" spans="1:44" x14ac:dyDescent="0.25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  <c r="AM289" s="104"/>
      <c r="AN289" s="104"/>
      <c r="AO289" s="104"/>
      <c r="AP289" s="104"/>
      <c r="AQ289" s="104"/>
      <c r="AR289" s="104"/>
    </row>
    <row r="290" spans="1:44" x14ac:dyDescent="0.25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</row>
    <row r="291" spans="1:44" x14ac:dyDescent="0.25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104"/>
      <c r="AQ291" s="104"/>
      <c r="AR291" s="104"/>
    </row>
    <row r="292" spans="1:44" x14ac:dyDescent="0.25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104"/>
      <c r="AQ292" s="104"/>
      <c r="AR292" s="104"/>
    </row>
    <row r="293" spans="1:44" x14ac:dyDescent="0.25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/>
      <c r="AB293" s="104"/>
      <c r="AC293" s="104"/>
      <c r="AD293" s="104"/>
      <c r="AE293" s="104"/>
      <c r="AF293" s="104"/>
      <c r="AG293" s="104"/>
      <c r="AH293" s="104"/>
      <c r="AI293" s="104"/>
      <c r="AJ293" s="104"/>
      <c r="AK293" s="104"/>
      <c r="AL293" s="104"/>
      <c r="AM293" s="104"/>
      <c r="AN293" s="104"/>
      <c r="AO293" s="104"/>
      <c r="AP293" s="104"/>
      <c r="AQ293" s="104"/>
      <c r="AR293" s="104"/>
    </row>
    <row r="294" spans="1:44" x14ac:dyDescent="0.25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  <c r="AA294" s="104"/>
      <c r="AB294" s="104"/>
      <c r="AC294" s="104"/>
      <c r="AD294" s="104"/>
      <c r="AE294" s="104"/>
      <c r="AF294" s="104"/>
      <c r="AG294" s="104"/>
      <c r="AH294" s="104"/>
      <c r="AI294" s="104"/>
      <c r="AJ294" s="104"/>
      <c r="AK294" s="104"/>
      <c r="AL294" s="104"/>
      <c r="AM294" s="104"/>
      <c r="AN294" s="104"/>
      <c r="AO294" s="104"/>
      <c r="AP294" s="104"/>
      <c r="AQ294" s="104"/>
      <c r="AR294" s="104"/>
    </row>
    <row r="295" spans="1:44" x14ac:dyDescent="0.25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  <c r="AA295" s="104"/>
      <c r="AB295" s="104"/>
      <c r="AC295" s="104"/>
      <c r="AD295" s="104"/>
      <c r="AE295" s="104"/>
      <c r="AF295" s="104"/>
      <c r="AG295" s="104"/>
      <c r="AH295" s="104"/>
      <c r="AI295" s="104"/>
      <c r="AJ295" s="104"/>
      <c r="AK295" s="104"/>
      <c r="AL295" s="104"/>
      <c r="AM295" s="104"/>
      <c r="AN295" s="104"/>
      <c r="AO295" s="104"/>
      <c r="AP295" s="104"/>
      <c r="AQ295" s="104"/>
      <c r="AR295" s="104"/>
    </row>
    <row r="296" spans="1:44" x14ac:dyDescent="0.25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  <c r="AB296" s="104"/>
      <c r="AC296" s="104"/>
      <c r="AD296" s="104"/>
      <c r="AE296" s="104"/>
      <c r="AF296" s="104"/>
      <c r="AG296" s="104"/>
      <c r="AH296" s="104"/>
      <c r="AI296" s="104"/>
      <c r="AJ296" s="104"/>
      <c r="AK296" s="104"/>
      <c r="AL296" s="104"/>
      <c r="AM296" s="104"/>
      <c r="AN296" s="104"/>
      <c r="AO296" s="104"/>
      <c r="AP296" s="104"/>
      <c r="AQ296" s="104"/>
      <c r="AR296" s="104"/>
    </row>
    <row r="297" spans="1:44" x14ac:dyDescent="0.25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  <c r="AA297" s="104"/>
      <c r="AB297" s="104"/>
      <c r="AC297" s="104"/>
      <c r="AD297" s="104"/>
      <c r="AE297" s="104"/>
      <c r="AF297" s="104"/>
      <c r="AG297" s="104"/>
      <c r="AH297" s="104"/>
      <c r="AI297" s="104"/>
      <c r="AJ297" s="104"/>
      <c r="AK297" s="104"/>
      <c r="AL297" s="104"/>
      <c r="AM297" s="104"/>
      <c r="AN297" s="104"/>
      <c r="AO297" s="104"/>
      <c r="AP297" s="104"/>
      <c r="AQ297" s="104"/>
      <c r="AR297" s="104"/>
    </row>
    <row r="298" spans="1:44" x14ac:dyDescent="0.25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  <c r="AA298" s="104"/>
      <c r="AB298" s="104"/>
      <c r="AC298" s="104"/>
      <c r="AD298" s="104"/>
      <c r="AE298" s="104"/>
      <c r="AF298" s="104"/>
      <c r="AG298" s="104"/>
      <c r="AH298" s="104"/>
      <c r="AI298" s="104"/>
      <c r="AJ298" s="104"/>
      <c r="AK298" s="104"/>
      <c r="AL298" s="104"/>
      <c r="AM298" s="104"/>
      <c r="AN298" s="104"/>
      <c r="AO298" s="104"/>
      <c r="AP298" s="104"/>
      <c r="AQ298" s="104"/>
      <c r="AR298" s="104"/>
    </row>
    <row r="299" spans="1:44" x14ac:dyDescent="0.25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/>
      <c r="AB299" s="104"/>
      <c r="AC299" s="104"/>
      <c r="AD299" s="104"/>
      <c r="AE299" s="104"/>
      <c r="AF299" s="104"/>
      <c r="AG299" s="104"/>
      <c r="AH299" s="104"/>
      <c r="AI299" s="104"/>
      <c r="AJ299" s="104"/>
      <c r="AK299" s="104"/>
      <c r="AL299" s="104"/>
      <c r="AM299" s="104"/>
      <c r="AN299" s="104"/>
      <c r="AO299" s="104"/>
      <c r="AP299" s="104"/>
      <c r="AQ299" s="104"/>
      <c r="AR299" s="104"/>
    </row>
    <row r="300" spans="1:44" x14ac:dyDescent="0.25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104"/>
      <c r="AQ300" s="104"/>
      <c r="AR300" s="104"/>
    </row>
    <row r="301" spans="1:44" x14ac:dyDescent="0.25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</row>
    <row r="302" spans="1:44" x14ac:dyDescent="0.25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</row>
    <row r="303" spans="1:44" x14ac:dyDescent="0.25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</row>
    <row r="304" spans="1:44" x14ac:dyDescent="0.25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</row>
    <row r="305" spans="1:44" x14ac:dyDescent="0.25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104"/>
      <c r="AN305" s="104"/>
      <c r="AO305" s="104"/>
      <c r="AP305" s="104"/>
      <c r="AQ305" s="104"/>
      <c r="AR305" s="104"/>
    </row>
    <row r="306" spans="1:44" x14ac:dyDescent="0.25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104"/>
      <c r="AN306" s="104"/>
      <c r="AO306" s="104"/>
      <c r="AP306" s="104"/>
      <c r="AQ306" s="104"/>
      <c r="AR306" s="104"/>
    </row>
    <row r="307" spans="1:44" x14ac:dyDescent="0.25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104"/>
      <c r="AQ307" s="104"/>
      <c r="AR307" s="104"/>
    </row>
    <row r="308" spans="1:44" x14ac:dyDescent="0.25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104"/>
      <c r="AQ308" s="104"/>
      <c r="AR308" s="104"/>
    </row>
    <row r="309" spans="1:44" x14ac:dyDescent="0.25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104"/>
      <c r="AQ309" s="104"/>
      <c r="AR309" s="104"/>
    </row>
    <row r="310" spans="1:44" x14ac:dyDescent="0.25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  <c r="AA310" s="104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104"/>
      <c r="AQ310" s="104"/>
      <c r="AR310" s="104"/>
    </row>
    <row r="311" spans="1:44" x14ac:dyDescent="0.25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  <c r="AA311" s="104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104"/>
      <c r="AQ311" s="104"/>
      <c r="AR311" s="104"/>
    </row>
    <row r="312" spans="1:44" x14ac:dyDescent="0.25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/>
      <c r="AB312" s="104"/>
      <c r="AC312" s="104"/>
      <c r="AD312" s="104"/>
      <c r="AE312" s="104"/>
      <c r="AF312" s="104"/>
      <c r="AG312" s="104"/>
      <c r="AH312" s="104"/>
      <c r="AI312" s="104"/>
      <c r="AJ312" s="104"/>
      <c r="AK312" s="104"/>
      <c r="AL312" s="104"/>
      <c r="AM312" s="104"/>
      <c r="AN312" s="104"/>
      <c r="AO312" s="104"/>
      <c r="AP312" s="104"/>
      <c r="AQ312" s="104"/>
      <c r="AR312" s="104"/>
    </row>
    <row r="313" spans="1:44" x14ac:dyDescent="0.25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  <c r="AA313" s="104"/>
      <c r="AB313" s="104"/>
      <c r="AC313" s="104"/>
      <c r="AD313" s="104"/>
      <c r="AE313" s="104"/>
      <c r="AF313" s="104"/>
      <c r="AG313" s="104"/>
      <c r="AH313" s="104"/>
      <c r="AI313" s="104"/>
      <c r="AJ313" s="104"/>
      <c r="AK313" s="104"/>
      <c r="AL313" s="104"/>
      <c r="AM313" s="104"/>
      <c r="AN313" s="104"/>
      <c r="AO313" s="104"/>
      <c r="AP313" s="104"/>
      <c r="AQ313" s="104"/>
      <c r="AR313" s="104"/>
    </row>
    <row r="314" spans="1:44" x14ac:dyDescent="0.25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  <c r="AA314" s="104"/>
      <c r="AB314" s="104"/>
      <c r="AC314" s="104"/>
      <c r="AD314" s="104"/>
      <c r="AE314" s="104"/>
      <c r="AF314" s="104"/>
      <c r="AG314" s="104"/>
      <c r="AH314" s="104"/>
      <c r="AI314" s="104"/>
      <c r="AJ314" s="104"/>
      <c r="AK314" s="104"/>
      <c r="AL314" s="104"/>
      <c r="AM314" s="104"/>
      <c r="AN314" s="104"/>
      <c r="AO314" s="104"/>
      <c r="AP314" s="104"/>
      <c r="AQ314" s="104"/>
      <c r="AR314" s="104"/>
    </row>
    <row r="315" spans="1:44" x14ac:dyDescent="0.25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  <c r="AA315" s="104"/>
      <c r="AB315" s="104"/>
      <c r="AC315" s="104"/>
      <c r="AD315" s="104"/>
      <c r="AE315" s="104"/>
      <c r="AF315" s="104"/>
      <c r="AG315" s="104"/>
      <c r="AH315" s="104"/>
      <c r="AI315" s="104"/>
      <c r="AJ315" s="104"/>
      <c r="AK315" s="104"/>
      <c r="AL315" s="104"/>
      <c r="AM315" s="104"/>
      <c r="AN315" s="104"/>
      <c r="AO315" s="104"/>
      <c r="AP315" s="104"/>
      <c r="AQ315" s="104"/>
      <c r="AR315" s="104"/>
    </row>
    <row r="316" spans="1:44" x14ac:dyDescent="0.25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  <c r="AA316" s="104"/>
      <c r="AB316" s="104"/>
      <c r="AC316" s="104"/>
      <c r="AD316" s="104"/>
      <c r="AE316" s="104"/>
      <c r="AF316" s="104"/>
      <c r="AG316" s="104"/>
      <c r="AH316" s="104"/>
      <c r="AI316" s="104"/>
      <c r="AJ316" s="104"/>
      <c r="AK316" s="104"/>
      <c r="AL316" s="104"/>
      <c r="AM316" s="104"/>
      <c r="AN316" s="104"/>
      <c r="AO316" s="104"/>
      <c r="AP316" s="104"/>
      <c r="AQ316" s="104"/>
      <c r="AR316" s="104"/>
    </row>
    <row r="317" spans="1:44" x14ac:dyDescent="0.25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  <c r="AA317" s="104"/>
      <c r="AB317" s="104"/>
      <c r="AC317" s="104"/>
      <c r="AD317" s="104"/>
      <c r="AE317" s="104"/>
      <c r="AF317" s="104"/>
      <c r="AG317" s="104"/>
      <c r="AH317" s="104"/>
      <c r="AI317" s="104"/>
      <c r="AJ317" s="104"/>
      <c r="AK317" s="104"/>
      <c r="AL317" s="104"/>
      <c r="AM317" s="104"/>
      <c r="AN317" s="104"/>
      <c r="AO317" s="104"/>
      <c r="AP317" s="104"/>
      <c r="AQ317" s="104"/>
      <c r="AR317" s="104"/>
    </row>
    <row r="318" spans="1:44" x14ac:dyDescent="0.25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  <c r="AA318" s="104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4"/>
      <c r="AM318" s="104"/>
      <c r="AN318" s="104"/>
      <c r="AO318" s="104"/>
      <c r="AP318" s="104"/>
      <c r="AQ318" s="104"/>
      <c r="AR318" s="104"/>
    </row>
    <row r="319" spans="1:44" x14ac:dyDescent="0.25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  <c r="AA319" s="104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104"/>
      <c r="AQ319" s="104"/>
      <c r="AR319" s="104"/>
    </row>
    <row r="320" spans="1:44" x14ac:dyDescent="0.25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  <c r="AA320" s="104"/>
      <c r="AB320" s="104"/>
      <c r="AC320" s="104"/>
      <c r="AD320" s="104"/>
      <c r="AE320" s="104"/>
      <c r="AF320" s="104"/>
      <c r="AG320" s="104"/>
      <c r="AH320" s="104"/>
      <c r="AI320" s="104"/>
      <c r="AJ320" s="104"/>
      <c r="AK320" s="104"/>
      <c r="AL320" s="104"/>
      <c r="AM320" s="104"/>
      <c r="AN320" s="104"/>
      <c r="AO320" s="104"/>
      <c r="AP320" s="104"/>
      <c r="AQ320" s="104"/>
      <c r="AR320" s="104"/>
    </row>
    <row r="321" spans="1:44" x14ac:dyDescent="0.25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  <c r="AA321" s="104"/>
      <c r="AB321" s="104"/>
      <c r="AC321" s="104"/>
      <c r="AD321" s="104"/>
      <c r="AE321" s="104"/>
      <c r="AF321" s="104"/>
      <c r="AG321" s="104"/>
      <c r="AH321" s="104"/>
      <c r="AI321" s="104"/>
      <c r="AJ321" s="104"/>
      <c r="AK321" s="104"/>
      <c r="AL321" s="104"/>
      <c r="AM321" s="104"/>
      <c r="AN321" s="104"/>
      <c r="AO321" s="104"/>
      <c r="AP321" s="104"/>
      <c r="AQ321" s="104"/>
      <c r="AR321" s="104"/>
    </row>
    <row r="322" spans="1:44" x14ac:dyDescent="0.25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  <c r="AA322" s="104"/>
      <c r="AB322" s="104"/>
      <c r="AC322" s="104"/>
      <c r="AD322" s="104"/>
      <c r="AE322" s="104"/>
      <c r="AF322" s="104"/>
      <c r="AG322" s="104"/>
      <c r="AH322" s="104"/>
      <c r="AI322" s="104"/>
      <c r="AJ322" s="104"/>
      <c r="AK322" s="104"/>
      <c r="AL322" s="104"/>
      <c r="AM322" s="104"/>
      <c r="AN322" s="104"/>
      <c r="AO322" s="104"/>
      <c r="AP322" s="104"/>
      <c r="AQ322" s="104"/>
      <c r="AR322" s="104"/>
    </row>
    <row r="323" spans="1:44" x14ac:dyDescent="0.25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</row>
    <row r="324" spans="1:44" x14ac:dyDescent="0.25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  <c r="AA324" s="104"/>
      <c r="AB324" s="104"/>
      <c r="AC324" s="104"/>
      <c r="AD324" s="104"/>
      <c r="AE324" s="104"/>
      <c r="AF324" s="104"/>
      <c r="AG324" s="104"/>
      <c r="AH324" s="104"/>
      <c r="AI324" s="104"/>
      <c r="AJ324" s="104"/>
      <c r="AK324" s="104"/>
      <c r="AL324" s="104"/>
      <c r="AM324" s="104"/>
      <c r="AN324" s="104"/>
      <c r="AO324" s="104"/>
      <c r="AP324" s="104"/>
      <c r="AQ324" s="104"/>
      <c r="AR324" s="104"/>
    </row>
    <row r="325" spans="1:44" x14ac:dyDescent="0.25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</row>
    <row r="326" spans="1:44" x14ac:dyDescent="0.25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104"/>
      <c r="AK326" s="104"/>
      <c r="AL326" s="104"/>
      <c r="AM326" s="104"/>
      <c r="AN326" s="104"/>
      <c r="AO326" s="104"/>
      <c r="AP326" s="104"/>
      <c r="AQ326" s="104"/>
      <c r="AR326" s="104"/>
    </row>
    <row r="327" spans="1:44" x14ac:dyDescent="0.25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104"/>
      <c r="AK327" s="104"/>
      <c r="AL327" s="104"/>
      <c r="AM327" s="104"/>
      <c r="AN327" s="104"/>
      <c r="AO327" s="104"/>
      <c r="AP327" s="104"/>
      <c r="AQ327" s="104"/>
      <c r="AR327" s="104"/>
    </row>
    <row r="328" spans="1:44" x14ac:dyDescent="0.25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104"/>
      <c r="AK328" s="104"/>
      <c r="AL328" s="104"/>
      <c r="AM328" s="104"/>
      <c r="AN328" s="104"/>
      <c r="AO328" s="104"/>
      <c r="AP328" s="104"/>
      <c r="AQ328" s="104"/>
      <c r="AR328" s="104"/>
    </row>
    <row r="329" spans="1:44" x14ac:dyDescent="0.25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104"/>
      <c r="AK329" s="104"/>
      <c r="AL329" s="104"/>
      <c r="AM329" s="104"/>
      <c r="AN329" s="104"/>
      <c r="AO329" s="104"/>
      <c r="AP329" s="104"/>
      <c r="AQ329" s="104"/>
      <c r="AR329" s="104"/>
    </row>
    <row r="330" spans="1:44" x14ac:dyDescent="0.25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104"/>
      <c r="AK330" s="104"/>
      <c r="AL330" s="104"/>
      <c r="AM330" s="104"/>
      <c r="AN330" s="104"/>
      <c r="AO330" s="104"/>
      <c r="AP330" s="104"/>
      <c r="AQ330" s="104"/>
      <c r="AR330" s="104"/>
    </row>
    <row r="331" spans="1:44" x14ac:dyDescent="0.25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104"/>
      <c r="AQ331" s="104"/>
      <c r="AR331" s="104"/>
    </row>
    <row r="332" spans="1:44" x14ac:dyDescent="0.25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104"/>
      <c r="AK332" s="104"/>
      <c r="AL332" s="104"/>
      <c r="AM332" s="104"/>
      <c r="AN332" s="104"/>
      <c r="AO332" s="104"/>
      <c r="AP332" s="104"/>
      <c r="AQ332" s="104"/>
      <c r="AR332" s="104"/>
    </row>
    <row r="333" spans="1:44" x14ac:dyDescent="0.25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104"/>
      <c r="AK333" s="104"/>
      <c r="AL333" s="104"/>
      <c r="AM333" s="104"/>
      <c r="AN333" s="104"/>
      <c r="AO333" s="104"/>
      <c r="AP333" s="104"/>
      <c r="AQ333" s="104"/>
      <c r="AR333" s="104"/>
    </row>
    <row r="334" spans="1:44" x14ac:dyDescent="0.25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104"/>
      <c r="AK334" s="104"/>
      <c r="AL334" s="104"/>
      <c r="AM334" s="104"/>
      <c r="AN334" s="104"/>
      <c r="AO334" s="104"/>
      <c r="AP334" s="104"/>
      <c r="AQ334" s="104"/>
      <c r="AR334" s="104"/>
    </row>
    <row r="335" spans="1:44" x14ac:dyDescent="0.25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104"/>
      <c r="AK335" s="104"/>
      <c r="AL335" s="104"/>
      <c r="AM335" s="104"/>
      <c r="AN335" s="104"/>
      <c r="AO335" s="104"/>
      <c r="AP335" s="104"/>
      <c r="AQ335" s="104"/>
      <c r="AR335" s="104"/>
    </row>
    <row r="336" spans="1:44" x14ac:dyDescent="0.25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104"/>
      <c r="AK336" s="104"/>
      <c r="AL336" s="104"/>
      <c r="AM336" s="104"/>
      <c r="AN336" s="104"/>
      <c r="AO336" s="104"/>
      <c r="AP336" s="104"/>
      <c r="AQ336" s="104"/>
      <c r="AR336" s="104"/>
    </row>
    <row r="337" spans="1:44" x14ac:dyDescent="0.25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104"/>
      <c r="AK337" s="104"/>
      <c r="AL337" s="104"/>
      <c r="AM337" s="104"/>
      <c r="AN337" s="104"/>
      <c r="AO337" s="104"/>
      <c r="AP337" s="104"/>
      <c r="AQ337" s="104"/>
      <c r="AR337" s="104"/>
    </row>
    <row r="338" spans="1:44" x14ac:dyDescent="0.25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104"/>
      <c r="AK338" s="104"/>
      <c r="AL338" s="104"/>
      <c r="AM338" s="104"/>
      <c r="AN338" s="104"/>
      <c r="AO338" s="104"/>
      <c r="AP338" s="104"/>
      <c r="AQ338" s="104"/>
      <c r="AR338" s="104"/>
    </row>
    <row r="339" spans="1:44" x14ac:dyDescent="0.25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104"/>
      <c r="AK339" s="104"/>
      <c r="AL339" s="104"/>
      <c r="AM339" s="104"/>
      <c r="AN339" s="104"/>
      <c r="AO339" s="104"/>
      <c r="AP339" s="104"/>
      <c r="AQ339" s="104"/>
      <c r="AR339" s="104"/>
    </row>
    <row r="340" spans="1:44" x14ac:dyDescent="0.25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4"/>
    </row>
    <row r="341" spans="1:44" x14ac:dyDescent="0.25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104"/>
      <c r="AK341" s="104"/>
      <c r="AL341" s="104"/>
      <c r="AM341" s="104"/>
      <c r="AN341" s="104"/>
      <c r="AO341" s="104"/>
      <c r="AP341" s="104"/>
      <c r="AQ341" s="104"/>
      <c r="AR341" s="104"/>
    </row>
    <row r="342" spans="1:44" x14ac:dyDescent="0.25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04"/>
    </row>
    <row r="343" spans="1:44" x14ac:dyDescent="0.25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04"/>
    </row>
    <row r="344" spans="1:44" x14ac:dyDescent="0.25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04"/>
    </row>
    <row r="345" spans="1:44" x14ac:dyDescent="0.25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04"/>
    </row>
    <row r="346" spans="1:44" x14ac:dyDescent="0.25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04"/>
    </row>
    <row r="347" spans="1:44" x14ac:dyDescent="0.25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04"/>
    </row>
    <row r="348" spans="1:44" x14ac:dyDescent="0.25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04"/>
    </row>
    <row r="349" spans="1:44" x14ac:dyDescent="0.25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04"/>
    </row>
    <row r="350" spans="1:44" x14ac:dyDescent="0.25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4"/>
    </row>
    <row r="351" spans="1:44" x14ac:dyDescent="0.25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104"/>
      <c r="AK351" s="104"/>
      <c r="AL351" s="104"/>
      <c r="AM351" s="104"/>
      <c r="AN351" s="104"/>
      <c r="AO351" s="104"/>
      <c r="AP351" s="104"/>
      <c r="AQ351" s="104"/>
      <c r="AR351" s="104"/>
    </row>
    <row r="352" spans="1:44" x14ac:dyDescent="0.25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104"/>
      <c r="AK352" s="104"/>
      <c r="AL352" s="104"/>
      <c r="AM352" s="104"/>
      <c r="AN352" s="104"/>
      <c r="AO352" s="104"/>
      <c r="AP352" s="104"/>
      <c r="AQ352" s="104"/>
      <c r="AR352" s="104"/>
    </row>
    <row r="353" spans="1:44" x14ac:dyDescent="0.25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104"/>
      <c r="AK353" s="104"/>
      <c r="AL353" s="104"/>
      <c r="AM353" s="104"/>
      <c r="AN353" s="104"/>
      <c r="AO353" s="104"/>
      <c r="AP353" s="104"/>
      <c r="AQ353" s="104"/>
      <c r="AR353" s="104"/>
    </row>
    <row r="354" spans="1:44" x14ac:dyDescent="0.25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104"/>
      <c r="AK354" s="104"/>
      <c r="AL354" s="104"/>
      <c r="AM354" s="104"/>
      <c r="AN354" s="104"/>
      <c r="AO354" s="104"/>
      <c r="AP354" s="104"/>
      <c r="AQ354" s="104"/>
      <c r="AR354" s="104"/>
    </row>
    <row r="355" spans="1:44" x14ac:dyDescent="0.25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104"/>
      <c r="AK355" s="104"/>
      <c r="AL355" s="104"/>
      <c r="AM355" s="104"/>
      <c r="AN355" s="104"/>
      <c r="AO355" s="104"/>
      <c r="AP355" s="104"/>
      <c r="AQ355" s="104"/>
      <c r="AR355" s="104"/>
    </row>
    <row r="356" spans="1:44" x14ac:dyDescent="0.25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104"/>
      <c r="AK356" s="104"/>
      <c r="AL356" s="104"/>
      <c r="AM356" s="104"/>
      <c r="AN356" s="104"/>
      <c r="AO356" s="104"/>
      <c r="AP356" s="104"/>
      <c r="AQ356" s="104"/>
      <c r="AR356" s="104"/>
    </row>
    <row r="357" spans="1:44" x14ac:dyDescent="0.25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104"/>
      <c r="AK357" s="104"/>
      <c r="AL357" s="104"/>
      <c r="AM357" s="104"/>
      <c r="AN357" s="104"/>
      <c r="AO357" s="104"/>
      <c r="AP357" s="104"/>
      <c r="AQ357" s="104"/>
      <c r="AR357" s="104"/>
    </row>
    <row r="358" spans="1:44" x14ac:dyDescent="0.25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104"/>
      <c r="AK358" s="104"/>
      <c r="AL358" s="104"/>
      <c r="AM358" s="104"/>
      <c r="AN358" s="104"/>
      <c r="AO358" s="104"/>
      <c r="AP358" s="104"/>
      <c r="AQ358" s="104"/>
      <c r="AR358" s="104"/>
    </row>
    <row r="359" spans="1:44" x14ac:dyDescent="0.25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104"/>
      <c r="AQ359" s="104"/>
      <c r="AR359" s="104"/>
    </row>
    <row r="360" spans="1:44" x14ac:dyDescent="0.25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</row>
    <row r="361" spans="1:44" x14ac:dyDescent="0.25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104"/>
      <c r="AK361" s="104"/>
      <c r="AL361" s="104"/>
      <c r="AM361" s="104"/>
      <c r="AN361" s="104"/>
      <c r="AO361" s="104"/>
      <c r="AP361" s="104"/>
      <c r="AQ361" s="104"/>
      <c r="AR361" s="104"/>
    </row>
    <row r="362" spans="1:44" x14ac:dyDescent="0.25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104"/>
      <c r="AK362" s="104"/>
      <c r="AL362" s="104"/>
      <c r="AM362" s="104"/>
      <c r="AN362" s="104"/>
      <c r="AO362" s="104"/>
      <c r="AP362" s="104"/>
      <c r="AQ362" s="104"/>
      <c r="AR362" s="104"/>
    </row>
    <row r="363" spans="1:44" x14ac:dyDescent="0.25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104"/>
      <c r="AK363" s="104"/>
      <c r="AL363" s="104"/>
      <c r="AM363" s="104"/>
      <c r="AN363" s="104"/>
      <c r="AO363" s="104"/>
      <c r="AP363" s="104"/>
      <c r="AQ363" s="104"/>
      <c r="AR363" s="104"/>
    </row>
    <row r="364" spans="1:44" x14ac:dyDescent="0.25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104"/>
      <c r="AK364" s="104"/>
      <c r="AL364" s="104"/>
      <c r="AM364" s="104"/>
      <c r="AN364" s="104"/>
      <c r="AO364" s="104"/>
      <c r="AP364" s="104"/>
      <c r="AQ364" s="104"/>
      <c r="AR364" s="104"/>
    </row>
    <row r="365" spans="1:44" x14ac:dyDescent="0.25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104"/>
      <c r="AK365" s="104"/>
      <c r="AL365" s="104"/>
      <c r="AM365" s="104"/>
      <c r="AN365" s="104"/>
      <c r="AO365" s="104"/>
      <c r="AP365" s="104"/>
      <c r="AQ365" s="104"/>
      <c r="AR365" s="104"/>
    </row>
    <row r="366" spans="1:44" x14ac:dyDescent="0.25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104"/>
      <c r="AK366" s="104"/>
      <c r="AL366" s="104"/>
      <c r="AM366" s="104"/>
      <c r="AN366" s="104"/>
      <c r="AO366" s="104"/>
      <c r="AP366" s="104"/>
      <c r="AQ366" s="104"/>
      <c r="AR366" s="104"/>
    </row>
    <row r="367" spans="1:44" x14ac:dyDescent="0.25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104"/>
      <c r="AK367" s="104"/>
      <c r="AL367" s="104"/>
      <c r="AM367" s="104"/>
      <c r="AN367" s="104"/>
      <c r="AO367" s="104"/>
      <c r="AP367" s="104"/>
      <c r="AQ367" s="104"/>
      <c r="AR367" s="104"/>
    </row>
    <row r="368" spans="1:44" x14ac:dyDescent="0.25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104"/>
      <c r="AK368" s="104"/>
      <c r="AL368" s="104"/>
      <c r="AM368" s="104"/>
      <c r="AN368" s="104"/>
      <c r="AO368" s="104"/>
      <c r="AP368" s="104"/>
      <c r="AQ368" s="104"/>
      <c r="AR368" s="104"/>
    </row>
    <row r="369" spans="1:44" x14ac:dyDescent="0.25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104"/>
      <c r="AK369" s="104"/>
      <c r="AL369" s="104"/>
      <c r="AM369" s="104"/>
      <c r="AN369" s="104"/>
      <c r="AO369" s="104"/>
      <c r="AP369" s="104"/>
      <c r="AQ369" s="104"/>
      <c r="AR369" s="104"/>
    </row>
    <row r="370" spans="1:44" x14ac:dyDescent="0.25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104"/>
      <c r="AK370" s="104"/>
      <c r="AL370" s="104"/>
      <c r="AM370" s="104"/>
      <c r="AN370" s="104"/>
      <c r="AO370" s="104"/>
      <c r="AP370" s="104"/>
      <c r="AQ370" s="104"/>
      <c r="AR370" s="104"/>
    </row>
    <row r="371" spans="1:44" x14ac:dyDescent="0.25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104"/>
      <c r="AK371" s="104"/>
      <c r="AL371" s="104"/>
      <c r="AM371" s="104"/>
      <c r="AN371" s="104"/>
      <c r="AO371" s="104"/>
      <c r="AP371" s="104"/>
      <c r="AQ371" s="104"/>
      <c r="AR371" s="104"/>
    </row>
    <row r="372" spans="1:44" x14ac:dyDescent="0.25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104"/>
      <c r="AK372" s="104"/>
      <c r="AL372" s="104"/>
      <c r="AM372" s="104"/>
      <c r="AN372" s="104"/>
      <c r="AO372" s="104"/>
      <c r="AP372" s="104"/>
      <c r="AQ372" s="104"/>
      <c r="AR372" s="104"/>
    </row>
    <row r="373" spans="1:44" x14ac:dyDescent="0.25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104"/>
      <c r="AK373" s="104"/>
      <c r="AL373" s="104"/>
      <c r="AM373" s="104"/>
      <c r="AN373" s="104"/>
      <c r="AO373" s="104"/>
      <c r="AP373" s="104"/>
      <c r="AQ373" s="104"/>
      <c r="AR373" s="104"/>
    </row>
    <row r="374" spans="1:44" x14ac:dyDescent="0.25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104"/>
      <c r="AK374" s="104"/>
      <c r="AL374" s="104"/>
      <c r="AM374" s="104"/>
      <c r="AN374" s="104"/>
      <c r="AO374" s="104"/>
      <c r="AP374" s="104"/>
      <c r="AQ374" s="104"/>
      <c r="AR374" s="104"/>
    </row>
    <row r="375" spans="1:44" x14ac:dyDescent="0.25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104"/>
      <c r="AK375" s="104"/>
      <c r="AL375" s="104"/>
      <c r="AM375" s="104"/>
      <c r="AN375" s="104"/>
      <c r="AO375" s="104"/>
      <c r="AP375" s="104"/>
      <c r="AQ375" s="104"/>
      <c r="AR375" s="104"/>
    </row>
    <row r="376" spans="1:44" x14ac:dyDescent="0.25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104"/>
      <c r="AK376" s="104"/>
      <c r="AL376" s="104"/>
      <c r="AM376" s="104"/>
      <c r="AN376" s="104"/>
      <c r="AO376" s="104"/>
      <c r="AP376" s="104"/>
      <c r="AQ376" s="104"/>
      <c r="AR376" s="104"/>
    </row>
    <row r="377" spans="1:44" x14ac:dyDescent="0.25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104"/>
      <c r="AK377" s="104"/>
      <c r="AL377" s="104"/>
      <c r="AM377" s="104"/>
      <c r="AN377" s="104"/>
      <c r="AO377" s="104"/>
      <c r="AP377" s="104"/>
      <c r="AQ377" s="104"/>
      <c r="AR377" s="104"/>
    </row>
    <row r="378" spans="1:44" x14ac:dyDescent="0.25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104"/>
      <c r="AK378" s="104"/>
      <c r="AL378" s="104"/>
      <c r="AM378" s="104"/>
      <c r="AN378" s="104"/>
      <c r="AO378" s="104"/>
      <c r="AP378" s="104"/>
      <c r="AQ378" s="104"/>
      <c r="AR378" s="104"/>
    </row>
    <row r="379" spans="1:44" x14ac:dyDescent="0.25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104"/>
      <c r="AK379" s="104"/>
      <c r="AL379" s="104"/>
      <c r="AM379" s="104"/>
      <c r="AN379" s="104"/>
      <c r="AO379" s="104"/>
      <c r="AP379" s="104"/>
      <c r="AQ379" s="104"/>
      <c r="AR379" s="104"/>
    </row>
    <row r="380" spans="1:44" x14ac:dyDescent="0.25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104"/>
      <c r="AK380" s="104"/>
      <c r="AL380" s="104"/>
      <c r="AM380" s="104"/>
      <c r="AN380" s="104"/>
      <c r="AO380" s="104"/>
      <c r="AP380" s="104"/>
      <c r="AQ380" s="104"/>
      <c r="AR380" s="104"/>
    </row>
    <row r="381" spans="1:44" x14ac:dyDescent="0.25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104"/>
      <c r="AK381" s="104"/>
      <c r="AL381" s="104"/>
      <c r="AM381" s="104"/>
      <c r="AN381" s="104"/>
      <c r="AO381" s="104"/>
      <c r="AP381" s="104"/>
      <c r="AQ381" s="104"/>
      <c r="AR381" s="104"/>
    </row>
    <row r="382" spans="1:44" x14ac:dyDescent="0.25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M382" s="104"/>
      <c r="AN382" s="104"/>
      <c r="AO382" s="104"/>
      <c r="AP382" s="104"/>
      <c r="AQ382" s="104"/>
      <c r="AR382" s="104"/>
    </row>
    <row r="383" spans="1:44" x14ac:dyDescent="0.25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104"/>
      <c r="AO383" s="104"/>
      <c r="AP383" s="104"/>
      <c r="AQ383" s="104"/>
      <c r="AR383" s="104"/>
    </row>
    <row r="384" spans="1:44" x14ac:dyDescent="0.25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</row>
    <row r="385" spans="1:44" x14ac:dyDescent="0.25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</row>
    <row r="386" spans="1:44" x14ac:dyDescent="0.25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L386" s="104"/>
      <c r="AM386" s="104"/>
      <c r="AN386" s="104"/>
      <c r="AO386" s="104"/>
      <c r="AP386" s="104"/>
      <c r="AQ386" s="104"/>
      <c r="AR386" s="104"/>
    </row>
    <row r="387" spans="1:44" x14ac:dyDescent="0.25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104"/>
      <c r="AN387" s="104"/>
      <c r="AO387" s="104"/>
      <c r="AP387" s="104"/>
      <c r="AQ387" s="104"/>
      <c r="AR387" s="104"/>
    </row>
    <row r="388" spans="1:44" x14ac:dyDescent="0.25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104"/>
      <c r="AK388" s="104"/>
      <c r="AL388" s="104"/>
      <c r="AM388" s="104"/>
      <c r="AN388" s="104"/>
      <c r="AO388" s="104"/>
      <c r="AP388" s="104"/>
      <c r="AQ388" s="104"/>
      <c r="AR388" s="104"/>
    </row>
    <row r="389" spans="1:44" x14ac:dyDescent="0.25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104"/>
      <c r="AK389" s="104"/>
      <c r="AL389" s="104"/>
      <c r="AM389" s="104"/>
      <c r="AN389" s="104"/>
      <c r="AO389" s="104"/>
      <c r="AP389" s="104"/>
      <c r="AQ389" s="104"/>
      <c r="AR389" s="104"/>
    </row>
    <row r="390" spans="1:44" x14ac:dyDescent="0.25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104"/>
      <c r="AK390" s="104"/>
      <c r="AL390" s="104"/>
      <c r="AM390" s="104"/>
      <c r="AN390" s="104"/>
      <c r="AO390" s="104"/>
      <c r="AP390" s="104"/>
      <c r="AQ390" s="104"/>
      <c r="AR390" s="104"/>
    </row>
    <row r="391" spans="1:44" x14ac:dyDescent="0.25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104"/>
      <c r="AO391" s="104"/>
      <c r="AP391" s="104"/>
      <c r="AQ391" s="104"/>
      <c r="AR391" s="104"/>
    </row>
    <row r="392" spans="1:44" x14ac:dyDescent="0.25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</row>
    <row r="393" spans="1:44" x14ac:dyDescent="0.25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104"/>
      <c r="AK393" s="104"/>
      <c r="AL393" s="104"/>
      <c r="AM393" s="104"/>
      <c r="AN393" s="104"/>
      <c r="AO393" s="104"/>
      <c r="AP393" s="104"/>
      <c r="AQ393" s="104"/>
      <c r="AR393" s="104"/>
    </row>
    <row r="394" spans="1:44" x14ac:dyDescent="0.25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104"/>
      <c r="AK394" s="104"/>
      <c r="AL394" s="104"/>
      <c r="AM394" s="104"/>
      <c r="AN394" s="104"/>
      <c r="AO394" s="104"/>
      <c r="AP394" s="104"/>
      <c r="AQ394" s="104"/>
      <c r="AR394" s="104"/>
    </row>
    <row r="395" spans="1:44" x14ac:dyDescent="0.25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104"/>
      <c r="AK395" s="104"/>
      <c r="AL395" s="104"/>
      <c r="AM395" s="104"/>
      <c r="AN395" s="104"/>
      <c r="AO395" s="104"/>
      <c r="AP395" s="104"/>
      <c r="AQ395" s="104"/>
      <c r="AR395" s="104"/>
    </row>
    <row r="396" spans="1:44" x14ac:dyDescent="0.25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104"/>
      <c r="AK396" s="104"/>
      <c r="AL396" s="104"/>
      <c r="AM396" s="104"/>
      <c r="AN396" s="104"/>
      <c r="AO396" s="104"/>
      <c r="AP396" s="104"/>
      <c r="AQ396" s="104"/>
      <c r="AR396" s="104"/>
    </row>
    <row r="397" spans="1:44" x14ac:dyDescent="0.25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104"/>
      <c r="AK397" s="104"/>
      <c r="AL397" s="104"/>
      <c r="AM397" s="104"/>
      <c r="AN397" s="104"/>
      <c r="AO397" s="104"/>
      <c r="AP397" s="104"/>
      <c r="AQ397" s="104"/>
      <c r="AR397" s="104"/>
    </row>
    <row r="398" spans="1:44" x14ac:dyDescent="0.25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104"/>
      <c r="AK398" s="104"/>
      <c r="AL398" s="104"/>
      <c r="AM398" s="104"/>
      <c r="AN398" s="104"/>
      <c r="AO398" s="104"/>
      <c r="AP398" s="104"/>
      <c r="AQ398" s="104"/>
      <c r="AR398" s="104"/>
    </row>
    <row r="399" spans="1:44" x14ac:dyDescent="0.25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104"/>
      <c r="AK399" s="104"/>
      <c r="AL399" s="104"/>
      <c r="AM399" s="104"/>
      <c r="AN399" s="104"/>
      <c r="AO399" s="104"/>
      <c r="AP399" s="104"/>
      <c r="AQ399" s="104"/>
      <c r="AR399" s="104"/>
    </row>
    <row r="400" spans="1:44" x14ac:dyDescent="0.25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104"/>
      <c r="AK400" s="104"/>
      <c r="AL400" s="104"/>
      <c r="AM400" s="104"/>
      <c r="AN400" s="104"/>
      <c r="AO400" s="104"/>
      <c r="AP400" s="104"/>
      <c r="AQ400" s="104"/>
      <c r="AR400" s="104"/>
    </row>
    <row r="401" spans="1:44" x14ac:dyDescent="0.25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104"/>
      <c r="AK401" s="104"/>
      <c r="AL401" s="104"/>
      <c r="AM401" s="104"/>
      <c r="AN401" s="104"/>
      <c r="AO401" s="104"/>
      <c r="AP401" s="104"/>
      <c r="AQ401" s="104"/>
      <c r="AR401" s="104"/>
    </row>
    <row r="402" spans="1:44" x14ac:dyDescent="0.25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104"/>
      <c r="AK402" s="104"/>
      <c r="AL402" s="104"/>
      <c r="AM402" s="104"/>
      <c r="AN402" s="104"/>
      <c r="AO402" s="104"/>
      <c r="AP402" s="104"/>
      <c r="AQ402" s="104"/>
      <c r="AR402" s="104"/>
    </row>
    <row r="403" spans="1:44" x14ac:dyDescent="0.25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104"/>
      <c r="AK403" s="104"/>
      <c r="AL403" s="104"/>
      <c r="AM403" s="104"/>
      <c r="AN403" s="104"/>
      <c r="AO403" s="104"/>
      <c r="AP403" s="104"/>
      <c r="AQ403" s="104"/>
      <c r="AR403" s="104"/>
    </row>
    <row r="404" spans="1:44" x14ac:dyDescent="0.25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104"/>
      <c r="AK404" s="104"/>
      <c r="AL404" s="104"/>
      <c r="AM404" s="104"/>
      <c r="AN404" s="104"/>
      <c r="AO404" s="104"/>
      <c r="AP404" s="104"/>
      <c r="AQ404" s="104"/>
      <c r="AR404" s="104"/>
    </row>
    <row r="405" spans="1:44" x14ac:dyDescent="0.25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104"/>
      <c r="AK405" s="104"/>
      <c r="AL405" s="104"/>
      <c r="AM405" s="104"/>
      <c r="AN405" s="104"/>
      <c r="AO405" s="104"/>
      <c r="AP405" s="104"/>
      <c r="AQ405" s="104"/>
      <c r="AR405" s="104"/>
    </row>
    <row r="406" spans="1:44" x14ac:dyDescent="0.25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104"/>
      <c r="AK406" s="104"/>
      <c r="AL406" s="104"/>
      <c r="AM406" s="104"/>
      <c r="AN406" s="104"/>
      <c r="AO406" s="104"/>
      <c r="AP406" s="104"/>
      <c r="AQ406" s="104"/>
      <c r="AR406" s="104"/>
    </row>
    <row r="407" spans="1:44" x14ac:dyDescent="0.25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104"/>
      <c r="AK407" s="104"/>
      <c r="AL407" s="104"/>
      <c r="AM407" s="104"/>
      <c r="AN407" s="104"/>
      <c r="AO407" s="104"/>
      <c r="AP407" s="104"/>
      <c r="AQ407" s="104"/>
      <c r="AR407" s="104"/>
    </row>
    <row r="408" spans="1:44" x14ac:dyDescent="0.25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104"/>
      <c r="AK408" s="104"/>
      <c r="AL408" s="104"/>
      <c r="AM408" s="104"/>
      <c r="AN408" s="104"/>
      <c r="AO408" s="104"/>
      <c r="AP408" s="104"/>
      <c r="AQ408" s="104"/>
      <c r="AR408" s="104"/>
    </row>
    <row r="409" spans="1:44" x14ac:dyDescent="0.25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104"/>
      <c r="AK409" s="104"/>
      <c r="AL409" s="104"/>
      <c r="AM409" s="104"/>
      <c r="AN409" s="104"/>
      <c r="AO409" s="104"/>
      <c r="AP409" s="104"/>
      <c r="AQ409" s="104"/>
      <c r="AR409" s="104"/>
    </row>
    <row r="410" spans="1:44" x14ac:dyDescent="0.25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104"/>
      <c r="AK410" s="104"/>
      <c r="AL410" s="104"/>
      <c r="AM410" s="104"/>
      <c r="AN410" s="104"/>
      <c r="AO410" s="104"/>
      <c r="AP410" s="104"/>
      <c r="AQ410" s="104"/>
      <c r="AR410" s="104"/>
    </row>
    <row r="411" spans="1:44" x14ac:dyDescent="0.25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104"/>
      <c r="AK411" s="104"/>
      <c r="AL411" s="104"/>
      <c r="AM411" s="104"/>
      <c r="AN411" s="104"/>
      <c r="AO411" s="104"/>
      <c r="AP411" s="104"/>
      <c r="AQ411" s="104"/>
      <c r="AR411" s="104"/>
    </row>
    <row r="412" spans="1:44" x14ac:dyDescent="0.25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104"/>
      <c r="AK412" s="104"/>
      <c r="AL412" s="104"/>
      <c r="AM412" s="104"/>
      <c r="AN412" s="104"/>
      <c r="AO412" s="104"/>
      <c r="AP412" s="104"/>
      <c r="AQ412" s="104"/>
      <c r="AR412" s="104"/>
    </row>
    <row r="413" spans="1:44" x14ac:dyDescent="0.25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104"/>
      <c r="AQ413" s="104"/>
      <c r="AR413" s="104"/>
    </row>
    <row r="414" spans="1:44" x14ac:dyDescent="0.25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104"/>
      <c r="AK414" s="104"/>
      <c r="AL414" s="104"/>
      <c r="AM414" s="104"/>
      <c r="AN414" s="104"/>
      <c r="AO414" s="104"/>
      <c r="AP414" s="104"/>
      <c r="AQ414" s="104"/>
      <c r="AR414" s="104"/>
    </row>
    <row r="415" spans="1:44" x14ac:dyDescent="0.25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104"/>
      <c r="AK415" s="104"/>
      <c r="AL415" s="104"/>
      <c r="AM415" s="104"/>
      <c r="AN415" s="104"/>
      <c r="AO415" s="104"/>
      <c r="AP415" s="104"/>
      <c r="AQ415" s="104"/>
      <c r="AR415" s="104"/>
    </row>
    <row r="416" spans="1:44" x14ac:dyDescent="0.25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104"/>
      <c r="AK416" s="104"/>
      <c r="AL416" s="104"/>
      <c r="AM416" s="104"/>
      <c r="AN416" s="104"/>
      <c r="AO416" s="104"/>
      <c r="AP416" s="104"/>
      <c r="AQ416" s="104"/>
      <c r="AR416" s="104"/>
    </row>
    <row r="417" spans="1:44" x14ac:dyDescent="0.25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104"/>
      <c r="AK417" s="104"/>
      <c r="AL417" s="104"/>
      <c r="AM417" s="104"/>
      <c r="AN417" s="104"/>
      <c r="AO417" s="104"/>
      <c r="AP417" s="104"/>
      <c r="AQ417" s="104"/>
      <c r="AR417" s="104"/>
    </row>
    <row r="418" spans="1:44" x14ac:dyDescent="0.25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104"/>
      <c r="AK418" s="104"/>
      <c r="AL418" s="104"/>
      <c r="AM418" s="104"/>
      <c r="AN418" s="104"/>
      <c r="AO418" s="104"/>
      <c r="AP418" s="104"/>
      <c r="AQ418" s="104"/>
      <c r="AR418" s="104"/>
    </row>
    <row r="419" spans="1:44" x14ac:dyDescent="0.25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104"/>
      <c r="AK419" s="104"/>
      <c r="AL419" s="104"/>
      <c r="AM419" s="104"/>
      <c r="AN419" s="104"/>
      <c r="AO419" s="104"/>
      <c r="AP419" s="104"/>
      <c r="AQ419" s="104"/>
      <c r="AR419" s="104"/>
    </row>
    <row r="420" spans="1:44" x14ac:dyDescent="0.25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104"/>
      <c r="AK420" s="104"/>
      <c r="AL420" s="104"/>
      <c r="AM420" s="104"/>
      <c r="AN420" s="104"/>
      <c r="AO420" s="104"/>
      <c r="AP420" s="104"/>
      <c r="AQ420" s="104"/>
      <c r="AR420" s="104"/>
    </row>
    <row r="421" spans="1:44" x14ac:dyDescent="0.25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104"/>
      <c r="AK421" s="104"/>
      <c r="AL421" s="104"/>
      <c r="AM421" s="104"/>
      <c r="AN421" s="104"/>
      <c r="AO421" s="104"/>
      <c r="AP421" s="104"/>
      <c r="AQ421" s="104"/>
      <c r="AR421" s="104"/>
    </row>
    <row r="422" spans="1:44" x14ac:dyDescent="0.25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104"/>
      <c r="AK422" s="104"/>
      <c r="AL422" s="104"/>
      <c r="AM422" s="104"/>
      <c r="AN422" s="104"/>
      <c r="AO422" s="104"/>
      <c r="AP422" s="104"/>
      <c r="AQ422" s="104"/>
      <c r="AR422" s="104"/>
    </row>
    <row r="423" spans="1:44" x14ac:dyDescent="0.25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104"/>
      <c r="AO423" s="104"/>
      <c r="AP423" s="104"/>
      <c r="AQ423" s="104"/>
      <c r="AR423" s="104"/>
    </row>
    <row r="424" spans="1:44" x14ac:dyDescent="0.25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104"/>
      <c r="AO424" s="104"/>
      <c r="AP424" s="104"/>
      <c r="AQ424" s="104"/>
      <c r="AR424" s="104"/>
    </row>
    <row r="425" spans="1:44" x14ac:dyDescent="0.25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104"/>
      <c r="AO425" s="104"/>
      <c r="AP425" s="104"/>
      <c r="AQ425" s="104"/>
      <c r="AR425" s="104"/>
    </row>
    <row r="426" spans="1:44" x14ac:dyDescent="0.25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104"/>
      <c r="AO426" s="104"/>
      <c r="AP426" s="104"/>
      <c r="AQ426" s="104"/>
      <c r="AR426" s="104"/>
    </row>
    <row r="427" spans="1:44" x14ac:dyDescent="0.25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104"/>
      <c r="AO427" s="104"/>
      <c r="AP427" s="104"/>
      <c r="AQ427" s="104"/>
      <c r="AR427" s="104"/>
    </row>
    <row r="428" spans="1:44" x14ac:dyDescent="0.25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104"/>
      <c r="AO428" s="104"/>
      <c r="AP428" s="104"/>
      <c r="AQ428" s="104"/>
      <c r="AR428" s="104"/>
    </row>
    <row r="429" spans="1:44" x14ac:dyDescent="0.25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104"/>
      <c r="AO429" s="104"/>
      <c r="AP429" s="104"/>
      <c r="AQ429" s="104"/>
      <c r="AR429" s="104"/>
    </row>
    <row r="430" spans="1:44" x14ac:dyDescent="0.25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104"/>
      <c r="AO430" s="104"/>
      <c r="AP430" s="104"/>
      <c r="AQ430" s="104"/>
      <c r="AR430" s="104"/>
    </row>
    <row r="431" spans="1:44" x14ac:dyDescent="0.25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104"/>
      <c r="AQ431" s="104"/>
      <c r="AR431" s="104"/>
    </row>
    <row r="432" spans="1:44" x14ac:dyDescent="0.25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104"/>
      <c r="AQ432" s="104"/>
      <c r="AR432" s="104"/>
    </row>
    <row r="433" spans="1:44" x14ac:dyDescent="0.25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104"/>
      <c r="AQ433" s="104"/>
      <c r="AR433" s="104"/>
    </row>
    <row r="434" spans="1:44" x14ac:dyDescent="0.25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104"/>
      <c r="AQ434" s="104"/>
      <c r="AR434" s="104"/>
    </row>
    <row r="435" spans="1:44" x14ac:dyDescent="0.25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104"/>
      <c r="AQ435" s="104"/>
      <c r="AR435" s="104"/>
    </row>
    <row r="436" spans="1:44" x14ac:dyDescent="0.25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104"/>
      <c r="AQ436" s="104"/>
      <c r="AR436" s="104"/>
    </row>
    <row r="437" spans="1:44" x14ac:dyDescent="0.25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104"/>
      <c r="AQ437" s="104"/>
      <c r="AR437" s="104"/>
    </row>
    <row r="438" spans="1:44" x14ac:dyDescent="0.25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104"/>
      <c r="AQ438" s="104"/>
      <c r="AR438" s="104"/>
    </row>
    <row r="439" spans="1:44" x14ac:dyDescent="0.25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104"/>
      <c r="AQ439" s="104"/>
      <c r="AR439" s="104"/>
    </row>
    <row r="440" spans="1:44" x14ac:dyDescent="0.25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104"/>
      <c r="AQ440" s="104"/>
      <c r="AR440" s="104"/>
    </row>
    <row r="441" spans="1:44" x14ac:dyDescent="0.25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104"/>
      <c r="AK441" s="104"/>
      <c r="AL441" s="104"/>
      <c r="AM441" s="104"/>
      <c r="AN441" s="104"/>
      <c r="AO441" s="104"/>
      <c r="AP441" s="104"/>
      <c r="AQ441" s="104"/>
      <c r="AR441" s="104"/>
    </row>
    <row r="442" spans="1:44" x14ac:dyDescent="0.25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104"/>
      <c r="AQ442" s="104"/>
      <c r="AR442" s="104"/>
    </row>
    <row r="443" spans="1:44" x14ac:dyDescent="0.25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104"/>
      <c r="AK443" s="104"/>
      <c r="AL443" s="104"/>
      <c r="AM443" s="104"/>
      <c r="AN443" s="104"/>
      <c r="AO443" s="104"/>
      <c r="AP443" s="104"/>
      <c r="AQ443" s="104"/>
      <c r="AR443" s="104"/>
    </row>
    <row r="444" spans="1:44" x14ac:dyDescent="0.25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104"/>
      <c r="AK444" s="104"/>
      <c r="AL444" s="104"/>
      <c r="AM444" s="104"/>
      <c r="AN444" s="104"/>
      <c r="AO444" s="104"/>
      <c r="AP444" s="104"/>
      <c r="AQ444" s="104"/>
      <c r="AR444" s="104"/>
    </row>
    <row r="445" spans="1:44" x14ac:dyDescent="0.25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104"/>
      <c r="AK445" s="104"/>
      <c r="AL445" s="104"/>
      <c r="AM445" s="104"/>
      <c r="AN445" s="104"/>
      <c r="AO445" s="104"/>
      <c r="AP445" s="104"/>
      <c r="AQ445" s="104"/>
      <c r="AR445" s="104"/>
    </row>
    <row r="446" spans="1:44" x14ac:dyDescent="0.25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104"/>
      <c r="AK446" s="104"/>
      <c r="AL446" s="104"/>
      <c r="AM446" s="104"/>
      <c r="AN446" s="104"/>
      <c r="AO446" s="104"/>
      <c r="AP446" s="104"/>
      <c r="AQ446" s="104"/>
      <c r="AR446" s="104"/>
    </row>
    <row r="447" spans="1:44" x14ac:dyDescent="0.25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104"/>
      <c r="AK447" s="104"/>
      <c r="AL447" s="104"/>
      <c r="AM447" s="104"/>
      <c r="AN447" s="104"/>
      <c r="AO447" s="104"/>
      <c r="AP447" s="104"/>
      <c r="AQ447" s="104"/>
      <c r="AR447" s="104"/>
    </row>
    <row r="448" spans="1:44" x14ac:dyDescent="0.25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M448" s="104"/>
      <c r="AN448" s="104"/>
      <c r="AO448" s="104"/>
      <c r="AP448" s="104"/>
      <c r="AQ448" s="104"/>
      <c r="AR448" s="104"/>
    </row>
    <row r="449" spans="1:44" x14ac:dyDescent="0.25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104"/>
      <c r="AK449" s="104"/>
      <c r="AL449" s="104"/>
      <c r="AM449" s="104"/>
      <c r="AN449" s="104"/>
      <c r="AO449" s="104"/>
      <c r="AP449" s="104"/>
      <c r="AQ449" s="104"/>
      <c r="AR449" s="104"/>
    </row>
    <row r="450" spans="1:44" x14ac:dyDescent="0.25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104"/>
      <c r="AN450" s="104"/>
      <c r="AO450" s="104"/>
      <c r="AP450" s="104"/>
      <c r="AQ450" s="104"/>
      <c r="AR450" s="104"/>
    </row>
    <row r="451" spans="1:44" x14ac:dyDescent="0.25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104"/>
      <c r="AK451" s="104"/>
      <c r="AL451" s="104"/>
      <c r="AM451" s="104"/>
      <c r="AN451" s="104"/>
      <c r="AO451" s="104"/>
      <c r="AP451" s="104"/>
      <c r="AQ451" s="104"/>
      <c r="AR451" s="104"/>
    </row>
    <row r="452" spans="1:44" x14ac:dyDescent="0.25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104"/>
      <c r="AK452" s="104"/>
      <c r="AL452" s="104"/>
      <c r="AM452" s="104"/>
      <c r="AN452" s="104"/>
      <c r="AO452" s="104"/>
      <c r="AP452" s="104"/>
      <c r="AQ452" s="104"/>
      <c r="AR452" s="104"/>
    </row>
    <row r="453" spans="1:44" x14ac:dyDescent="0.25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104"/>
      <c r="AK453" s="104"/>
      <c r="AL453" s="104"/>
      <c r="AM453" s="104"/>
      <c r="AN453" s="104"/>
      <c r="AO453" s="104"/>
      <c r="AP453" s="104"/>
      <c r="AQ453" s="104"/>
      <c r="AR453" s="104"/>
    </row>
    <row r="454" spans="1:44" x14ac:dyDescent="0.25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104"/>
      <c r="AK454" s="104"/>
      <c r="AL454" s="104"/>
      <c r="AM454" s="104"/>
      <c r="AN454" s="104"/>
      <c r="AO454" s="104"/>
      <c r="AP454" s="104"/>
      <c r="AQ454" s="104"/>
      <c r="AR454" s="104"/>
    </row>
    <row r="455" spans="1:44" x14ac:dyDescent="0.25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104"/>
      <c r="AK455" s="104"/>
      <c r="AL455" s="104"/>
      <c r="AM455" s="104"/>
      <c r="AN455" s="104"/>
      <c r="AO455" s="104"/>
      <c r="AP455" s="104"/>
      <c r="AQ455" s="104"/>
      <c r="AR455" s="104"/>
    </row>
    <row r="456" spans="1:44" x14ac:dyDescent="0.25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104"/>
      <c r="AK456" s="104"/>
      <c r="AL456" s="104"/>
      <c r="AM456" s="104"/>
      <c r="AN456" s="104"/>
      <c r="AO456" s="104"/>
      <c r="AP456" s="104"/>
      <c r="AQ456" s="104"/>
      <c r="AR456" s="104"/>
    </row>
    <row r="457" spans="1:44" x14ac:dyDescent="0.25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104"/>
      <c r="AK457" s="104"/>
      <c r="AL457" s="104"/>
      <c r="AM457" s="104"/>
      <c r="AN457" s="104"/>
      <c r="AO457" s="104"/>
      <c r="AP457" s="104"/>
      <c r="AQ457" s="104"/>
      <c r="AR457" s="104"/>
    </row>
    <row r="458" spans="1:44" x14ac:dyDescent="0.25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104"/>
      <c r="AK458" s="104"/>
      <c r="AL458" s="104"/>
      <c r="AM458" s="104"/>
      <c r="AN458" s="104"/>
      <c r="AO458" s="104"/>
      <c r="AP458" s="104"/>
      <c r="AQ458" s="104"/>
      <c r="AR458" s="104"/>
    </row>
    <row r="459" spans="1:44" x14ac:dyDescent="0.25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104"/>
      <c r="AK459" s="104"/>
      <c r="AL459" s="104"/>
      <c r="AM459" s="104"/>
      <c r="AN459" s="104"/>
      <c r="AO459" s="104"/>
      <c r="AP459" s="104"/>
      <c r="AQ459" s="104"/>
      <c r="AR459" s="104"/>
    </row>
    <row r="460" spans="1:44" x14ac:dyDescent="0.25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/>
      <c r="AN460" s="104"/>
      <c r="AO460" s="104"/>
      <c r="AP460" s="104"/>
      <c r="AQ460" s="104"/>
      <c r="AR460" s="104"/>
    </row>
    <row r="461" spans="1:44" x14ac:dyDescent="0.25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104"/>
      <c r="AK461" s="104"/>
      <c r="AL461" s="104"/>
      <c r="AM461" s="104"/>
      <c r="AN461" s="104"/>
      <c r="AO461" s="104"/>
      <c r="AP461" s="104"/>
      <c r="AQ461" s="104"/>
      <c r="AR461" s="104"/>
    </row>
    <row r="462" spans="1:44" x14ac:dyDescent="0.25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/>
      <c r="AN462" s="104"/>
      <c r="AO462" s="104"/>
      <c r="AP462" s="104"/>
      <c r="AQ462" s="104"/>
      <c r="AR462" s="104"/>
    </row>
    <row r="463" spans="1:44" x14ac:dyDescent="0.25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104"/>
      <c r="AK463" s="104"/>
      <c r="AL463" s="104"/>
      <c r="AM463" s="104"/>
      <c r="AN463" s="104"/>
      <c r="AO463" s="104"/>
      <c r="AP463" s="104"/>
      <c r="AQ463" s="104"/>
      <c r="AR463" s="104"/>
    </row>
    <row r="464" spans="1:44" x14ac:dyDescent="0.25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/>
      <c r="AN464" s="104"/>
      <c r="AO464" s="104"/>
      <c r="AP464" s="104"/>
      <c r="AQ464" s="104"/>
      <c r="AR464" s="104"/>
    </row>
    <row r="465" spans="1:44" x14ac:dyDescent="0.25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104"/>
      <c r="AK465" s="104"/>
      <c r="AL465" s="104"/>
      <c r="AM465" s="104"/>
      <c r="AN465" s="104"/>
      <c r="AO465" s="104"/>
      <c r="AP465" s="104"/>
      <c r="AQ465" s="104"/>
      <c r="AR465" s="104"/>
    </row>
    <row r="466" spans="1:44" x14ac:dyDescent="0.25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/>
      <c r="AN466" s="104"/>
      <c r="AO466" s="104"/>
      <c r="AP466" s="104"/>
      <c r="AQ466" s="104"/>
      <c r="AR466" s="104"/>
    </row>
    <row r="467" spans="1:44" x14ac:dyDescent="0.25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104"/>
      <c r="AK467" s="104"/>
      <c r="AL467" s="104"/>
      <c r="AM467" s="104"/>
      <c r="AN467" s="104"/>
      <c r="AO467" s="104"/>
      <c r="AP467" s="104"/>
      <c r="AQ467" s="104"/>
      <c r="AR467" s="104"/>
    </row>
    <row r="468" spans="1:44" x14ac:dyDescent="0.25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104"/>
      <c r="AK468" s="104"/>
      <c r="AL468" s="104"/>
      <c r="AM468" s="104"/>
      <c r="AN468" s="104"/>
      <c r="AO468" s="104"/>
      <c r="AP468" s="104"/>
      <c r="AQ468" s="104"/>
      <c r="AR468" s="104"/>
    </row>
    <row r="469" spans="1:44" x14ac:dyDescent="0.25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104"/>
      <c r="AO469" s="104"/>
      <c r="AP469" s="104"/>
      <c r="AQ469" s="104"/>
      <c r="AR469" s="104"/>
    </row>
    <row r="470" spans="1:44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104"/>
      <c r="AK470" s="104"/>
      <c r="AL470" s="104"/>
      <c r="AM470" s="104"/>
      <c r="AN470" s="104"/>
      <c r="AO470" s="104"/>
      <c r="AP470" s="104"/>
      <c r="AQ470" s="104"/>
      <c r="AR470" s="104"/>
    </row>
    <row r="471" spans="1:44" x14ac:dyDescent="0.25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104"/>
      <c r="AK471" s="104"/>
      <c r="AL471" s="104"/>
      <c r="AM471" s="104"/>
      <c r="AN471" s="104"/>
      <c r="AO471" s="104"/>
      <c r="AP471" s="104"/>
      <c r="AQ471" s="104"/>
      <c r="AR471" s="104"/>
    </row>
    <row r="472" spans="1:44" x14ac:dyDescent="0.25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104"/>
      <c r="AK472" s="104"/>
      <c r="AL472" s="104"/>
      <c r="AM472" s="104"/>
      <c r="AN472" s="104"/>
      <c r="AO472" s="104"/>
      <c r="AP472" s="104"/>
      <c r="AQ472" s="104"/>
      <c r="AR472" s="104"/>
    </row>
    <row r="473" spans="1:44" x14ac:dyDescent="0.25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104"/>
      <c r="AN473" s="104"/>
      <c r="AO473" s="104"/>
      <c r="AP473" s="104"/>
      <c r="AQ473" s="104"/>
      <c r="AR473" s="104"/>
    </row>
    <row r="474" spans="1:44" x14ac:dyDescent="0.25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104"/>
      <c r="AK474" s="104"/>
      <c r="AL474" s="104"/>
      <c r="AM474" s="104"/>
      <c r="AN474" s="104"/>
      <c r="AO474" s="104"/>
      <c r="AP474" s="104"/>
      <c r="AQ474" s="104"/>
      <c r="AR474" s="104"/>
    </row>
    <row r="475" spans="1:44" x14ac:dyDescent="0.25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104"/>
      <c r="AK475" s="104"/>
      <c r="AL475" s="104"/>
      <c r="AM475" s="104"/>
      <c r="AN475" s="104"/>
      <c r="AO475" s="104"/>
      <c r="AP475" s="104"/>
      <c r="AQ475" s="104"/>
      <c r="AR475" s="104"/>
    </row>
    <row r="476" spans="1:44" x14ac:dyDescent="0.25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104"/>
      <c r="AK476" s="104"/>
      <c r="AL476" s="104"/>
      <c r="AM476" s="104"/>
      <c r="AN476" s="104"/>
      <c r="AO476" s="104"/>
      <c r="AP476" s="104"/>
      <c r="AQ476" s="104"/>
      <c r="AR476" s="104"/>
    </row>
    <row r="477" spans="1:44" x14ac:dyDescent="0.25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  <c r="AA477" s="104"/>
      <c r="AB477" s="104"/>
      <c r="AC477" s="104"/>
      <c r="AD477" s="104"/>
      <c r="AE477" s="104"/>
      <c r="AF477" s="104"/>
      <c r="AG477" s="104"/>
      <c r="AH477" s="104"/>
      <c r="AI477" s="104"/>
      <c r="AJ477" s="104"/>
      <c r="AK477" s="104"/>
      <c r="AL477" s="104"/>
      <c r="AM477" s="104"/>
      <c r="AN477" s="104"/>
      <c r="AO477" s="104"/>
      <c r="AP477" s="104"/>
      <c r="AQ477" s="104"/>
      <c r="AR477" s="104"/>
    </row>
    <row r="478" spans="1:44" x14ac:dyDescent="0.25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104"/>
      <c r="AK478" s="104"/>
      <c r="AL478" s="104"/>
      <c r="AM478" s="104"/>
      <c r="AN478" s="104"/>
      <c r="AO478" s="104"/>
      <c r="AP478" s="104"/>
      <c r="AQ478" s="104"/>
      <c r="AR478" s="104"/>
    </row>
    <row r="479" spans="1:44" x14ac:dyDescent="0.25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104"/>
      <c r="AK479" s="104"/>
      <c r="AL479" s="104"/>
      <c r="AM479" s="104"/>
      <c r="AN479" s="104"/>
      <c r="AO479" s="104"/>
      <c r="AP479" s="104"/>
      <c r="AQ479" s="104"/>
      <c r="AR479" s="104"/>
    </row>
    <row r="480" spans="1:44" x14ac:dyDescent="0.25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104"/>
      <c r="AK480" s="104"/>
      <c r="AL480" s="104"/>
      <c r="AM480" s="104"/>
      <c r="AN480" s="104"/>
      <c r="AO480" s="104"/>
      <c r="AP480" s="104"/>
      <c r="AQ480" s="104"/>
      <c r="AR480" s="104"/>
    </row>
    <row r="481" spans="1:44" x14ac:dyDescent="0.25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  <c r="AA481" s="104"/>
      <c r="AB481" s="104"/>
      <c r="AC481" s="104"/>
      <c r="AD481" s="104"/>
      <c r="AE481" s="104"/>
      <c r="AF481" s="104"/>
      <c r="AG481" s="104"/>
      <c r="AH481" s="104"/>
      <c r="AI481" s="104"/>
      <c r="AJ481" s="104"/>
      <c r="AK481" s="104"/>
      <c r="AL481" s="104"/>
      <c r="AM481" s="104"/>
      <c r="AN481" s="104"/>
      <c r="AO481" s="104"/>
      <c r="AP481" s="104"/>
      <c r="AQ481" s="104"/>
      <c r="AR481" s="104"/>
    </row>
    <row r="482" spans="1:44" x14ac:dyDescent="0.25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  <c r="AA482" s="104"/>
      <c r="AB482" s="104"/>
      <c r="AC482" s="104"/>
      <c r="AD482" s="104"/>
      <c r="AE482" s="104"/>
      <c r="AF482" s="104"/>
      <c r="AG482" s="104"/>
      <c r="AH482" s="104"/>
      <c r="AI482" s="104"/>
      <c r="AJ482" s="104"/>
      <c r="AK482" s="104"/>
      <c r="AL482" s="104"/>
      <c r="AM482" s="104"/>
      <c r="AN482" s="104"/>
      <c r="AO482" s="104"/>
      <c r="AP482" s="104"/>
      <c r="AQ482" s="104"/>
      <c r="AR482" s="104"/>
    </row>
    <row r="483" spans="1:44" x14ac:dyDescent="0.25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  <c r="AA483" s="104"/>
      <c r="AB483" s="104"/>
      <c r="AC483" s="104"/>
      <c r="AD483" s="104"/>
      <c r="AE483" s="104"/>
      <c r="AF483" s="104"/>
      <c r="AG483" s="104"/>
      <c r="AH483" s="104"/>
      <c r="AI483" s="104"/>
      <c r="AJ483" s="104"/>
      <c r="AK483" s="104"/>
      <c r="AL483" s="104"/>
      <c r="AM483" s="104"/>
      <c r="AN483" s="104"/>
      <c r="AO483" s="104"/>
      <c r="AP483" s="104"/>
      <c r="AQ483" s="104"/>
      <c r="AR483" s="104"/>
    </row>
    <row r="484" spans="1:44" x14ac:dyDescent="0.25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  <c r="AA484" s="104"/>
      <c r="AB484" s="104"/>
      <c r="AC484" s="104"/>
      <c r="AD484" s="104"/>
      <c r="AE484" s="104"/>
      <c r="AF484" s="104"/>
      <c r="AG484" s="104"/>
      <c r="AH484" s="104"/>
      <c r="AI484" s="104"/>
      <c r="AJ484" s="104"/>
      <c r="AK484" s="104"/>
      <c r="AL484" s="104"/>
      <c r="AM484" s="104"/>
      <c r="AN484" s="104"/>
      <c r="AO484" s="104"/>
      <c r="AP484" s="104"/>
      <c r="AQ484" s="104"/>
      <c r="AR484" s="104"/>
    </row>
    <row r="485" spans="1:44" x14ac:dyDescent="0.25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  <c r="AA485" s="104"/>
      <c r="AB485" s="104"/>
      <c r="AC485" s="104"/>
      <c r="AD485" s="104"/>
      <c r="AE485" s="104"/>
      <c r="AF485" s="104"/>
      <c r="AG485" s="104"/>
      <c r="AH485" s="104"/>
      <c r="AI485" s="104"/>
      <c r="AJ485" s="104"/>
      <c r="AK485" s="104"/>
      <c r="AL485" s="104"/>
      <c r="AM485" s="104"/>
      <c r="AN485" s="104"/>
      <c r="AO485" s="104"/>
      <c r="AP485" s="104"/>
      <c r="AQ485" s="104"/>
      <c r="AR485" s="104"/>
    </row>
    <row r="486" spans="1:44" x14ac:dyDescent="0.25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  <c r="AA486" s="104"/>
      <c r="AB486" s="104"/>
      <c r="AC486" s="104"/>
      <c r="AD486" s="104"/>
      <c r="AE486" s="104"/>
      <c r="AF486" s="104"/>
      <c r="AG486" s="104"/>
      <c r="AH486" s="104"/>
      <c r="AI486" s="104"/>
      <c r="AJ486" s="104"/>
      <c r="AK486" s="104"/>
      <c r="AL486" s="104"/>
      <c r="AM486" s="104"/>
      <c r="AN486" s="104"/>
      <c r="AO486" s="104"/>
      <c r="AP486" s="104"/>
      <c r="AQ486" s="104"/>
      <c r="AR486" s="104"/>
    </row>
    <row r="487" spans="1:44" x14ac:dyDescent="0.25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104"/>
      <c r="AK487" s="104"/>
      <c r="AL487" s="104"/>
      <c r="AM487" s="104"/>
      <c r="AN487" s="104"/>
      <c r="AO487" s="104"/>
      <c r="AP487" s="104"/>
      <c r="AQ487" s="104"/>
      <c r="AR487" s="104"/>
    </row>
    <row r="488" spans="1:44" x14ac:dyDescent="0.25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  <c r="AA488" s="104"/>
      <c r="AB488" s="104"/>
      <c r="AC488" s="104"/>
      <c r="AD488" s="104"/>
      <c r="AE488" s="104"/>
      <c r="AF488" s="104"/>
      <c r="AG488" s="104"/>
      <c r="AH488" s="104"/>
      <c r="AI488" s="104"/>
      <c r="AJ488" s="104"/>
      <c r="AK488" s="104"/>
      <c r="AL488" s="104"/>
      <c r="AM488" s="104"/>
      <c r="AN488" s="104"/>
      <c r="AO488" s="104"/>
      <c r="AP488" s="104"/>
      <c r="AQ488" s="104"/>
      <c r="AR488" s="104"/>
    </row>
    <row r="489" spans="1:44" x14ac:dyDescent="0.25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104"/>
      <c r="AK489" s="104"/>
      <c r="AL489" s="104"/>
      <c r="AM489" s="104"/>
      <c r="AN489" s="104"/>
      <c r="AO489" s="104"/>
      <c r="AP489" s="104"/>
      <c r="AQ489" s="104"/>
      <c r="AR489" s="104"/>
    </row>
    <row r="490" spans="1:44" x14ac:dyDescent="0.25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  <c r="AA490" s="104"/>
      <c r="AB490" s="104"/>
      <c r="AC490" s="104"/>
      <c r="AD490" s="104"/>
      <c r="AE490" s="104"/>
      <c r="AF490" s="104"/>
      <c r="AG490" s="104"/>
      <c r="AH490" s="104"/>
      <c r="AI490" s="104"/>
      <c r="AJ490" s="104"/>
      <c r="AK490" s="104"/>
      <c r="AL490" s="104"/>
      <c r="AM490" s="104"/>
      <c r="AN490" s="104"/>
      <c r="AO490" s="104"/>
      <c r="AP490" s="104"/>
      <c r="AQ490" s="104"/>
      <c r="AR490" s="104"/>
    </row>
    <row r="491" spans="1:44" x14ac:dyDescent="0.25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  <c r="AA491" s="104"/>
      <c r="AB491" s="104"/>
      <c r="AC491" s="104"/>
      <c r="AD491" s="104"/>
      <c r="AE491" s="104"/>
      <c r="AF491" s="104"/>
      <c r="AG491" s="104"/>
      <c r="AH491" s="104"/>
      <c r="AI491" s="104"/>
      <c r="AJ491" s="104"/>
      <c r="AK491" s="104"/>
      <c r="AL491" s="104"/>
      <c r="AM491" s="104"/>
      <c r="AN491" s="104"/>
      <c r="AO491" s="104"/>
      <c r="AP491" s="104"/>
      <c r="AQ491" s="104"/>
      <c r="AR491" s="104"/>
    </row>
    <row r="492" spans="1:44" x14ac:dyDescent="0.25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  <c r="AA492" s="104"/>
      <c r="AB492" s="104"/>
      <c r="AC492" s="104"/>
      <c r="AD492" s="104"/>
      <c r="AE492" s="104"/>
      <c r="AF492" s="104"/>
      <c r="AG492" s="104"/>
      <c r="AH492" s="104"/>
      <c r="AI492" s="104"/>
      <c r="AJ492" s="104"/>
      <c r="AK492" s="104"/>
      <c r="AL492" s="104"/>
      <c r="AM492" s="104"/>
      <c r="AN492" s="104"/>
      <c r="AO492" s="104"/>
      <c r="AP492" s="104"/>
      <c r="AQ492" s="104"/>
      <c r="AR492" s="104"/>
    </row>
    <row r="493" spans="1:44" x14ac:dyDescent="0.25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  <c r="AA493" s="104"/>
      <c r="AB493" s="104"/>
      <c r="AC493" s="104"/>
      <c r="AD493" s="104"/>
      <c r="AE493" s="104"/>
      <c r="AF493" s="104"/>
      <c r="AG493" s="104"/>
      <c r="AH493" s="104"/>
      <c r="AI493" s="104"/>
      <c r="AJ493" s="104"/>
      <c r="AK493" s="104"/>
      <c r="AL493" s="104"/>
      <c r="AM493" s="104"/>
      <c r="AN493" s="104"/>
      <c r="AO493" s="104"/>
      <c r="AP493" s="104"/>
      <c r="AQ493" s="104"/>
      <c r="AR493" s="104"/>
    </row>
    <row r="494" spans="1:44" x14ac:dyDescent="0.25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104"/>
      <c r="AK494" s="104"/>
      <c r="AL494" s="104"/>
      <c r="AM494" s="104"/>
      <c r="AN494" s="104"/>
      <c r="AO494" s="104"/>
      <c r="AP494" s="104"/>
      <c r="AQ494" s="104"/>
      <c r="AR494" s="104"/>
    </row>
    <row r="495" spans="1:44" x14ac:dyDescent="0.25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104"/>
      <c r="AK495" s="104"/>
      <c r="AL495" s="104"/>
      <c r="AM495" s="104"/>
      <c r="AN495" s="104"/>
      <c r="AO495" s="104"/>
      <c r="AP495" s="104"/>
      <c r="AQ495" s="104"/>
      <c r="AR495" s="104"/>
    </row>
    <row r="496" spans="1:44" x14ac:dyDescent="0.25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  <c r="AA496" s="104"/>
      <c r="AB496" s="104"/>
      <c r="AC496" s="104"/>
      <c r="AD496" s="104"/>
      <c r="AE496" s="104"/>
      <c r="AF496" s="104"/>
      <c r="AG496" s="104"/>
      <c r="AH496" s="104"/>
      <c r="AI496" s="104"/>
      <c r="AJ496" s="104"/>
      <c r="AK496" s="104"/>
      <c r="AL496" s="104"/>
      <c r="AM496" s="104"/>
      <c r="AN496" s="104"/>
      <c r="AO496" s="104"/>
      <c r="AP496" s="104"/>
      <c r="AQ496" s="104"/>
      <c r="AR496" s="104"/>
    </row>
    <row r="497" spans="1:44" x14ac:dyDescent="0.25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  <c r="AA497" s="104"/>
      <c r="AB497" s="104"/>
      <c r="AC497" s="104"/>
      <c r="AD497" s="104"/>
      <c r="AE497" s="104"/>
      <c r="AF497" s="104"/>
      <c r="AG497" s="104"/>
      <c r="AH497" s="104"/>
      <c r="AI497" s="104"/>
      <c r="AJ497" s="104"/>
      <c r="AK497" s="104"/>
      <c r="AL497" s="104"/>
      <c r="AM497" s="104"/>
      <c r="AN497" s="104"/>
      <c r="AO497" s="104"/>
      <c r="AP497" s="104"/>
      <c r="AQ497" s="104"/>
      <c r="AR497" s="104"/>
    </row>
    <row r="498" spans="1:44" x14ac:dyDescent="0.25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104"/>
      <c r="AO498" s="104"/>
      <c r="AP498" s="104"/>
      <c r="AQ498" s="104"/>
      <c r="AR498" s="104"/>
    </row>
    <row r="499" spans="1:44" x14ac:dyDescent="0.25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  <c r="AA499" s="104"/>
      <c r="AB499" s="104"/>
      <c r="AC499" s="104"/>
      <c r="AD499" s="104"/>
      <c r="AE499" s="104"/>
      <c r="AF499" s="104"/>
      <c r="AG499" s="104"/>
      <c r="AH499" s="104"/>
      <c r="AI499" s="104"/>
      <c r="AJ499" s="104"/>
      <c r="AK499" s="104"/>
      <c r="AL499" s="104"/>
      <c r="AM499" s="104"/>
      <c r="AN499" s="104"/>
      <c r="AO499" s="104"/>
      <c r="AP499" s="104"/>
      <c r="AQ499" s="104"/>
      <c r="AR499" s="104"/>
    </row>
    <row r="500" spans="1:44" x14ac:dyDescent="0.25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  <c r="AA500" s="104"/>
      <c r="AB500" s="104"/>
      <c r="AC500" s="104"/>
      <c r="AD500" s="104"/>
      <c r="AE500" s="104"/>
      <c r="AF500" s="104"/>
      <c r="AG500" s="104"/>
      <c r="AH500" s="104"/>
      <c r="AI500" s="104"/>
      <c r="AJ500" s="104"/>
      <c r="AK500" s="104"/>
      <c r="AL500" s="104"/>
      <c r="AM500" s="104"/>
      <c r="AN500" s="104"/>
      <c r="AO500" s="104"/>
      <c r="AP500" s="104"/>
      <c r="AQ500" s="104"/>
      <c r="AR500" s="104"/>
    </row>
    <row r="501" spans="1:44" x14ac:dyDescent="0.25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104"/>
      <c r="AK501" s="104"/>
      <c r="AL501" s="104"/>
      <c r="AM501" s="104"/>
      <c r="AN501" s="104"/>
      <c r="AO501" s="104"/>
      <c r="AP501" s="104"/>
      <c r="AQ501" s="104"/>
      <c r="AR501" s="104"/>
    </row>
    <row r="502" spans="1:44" x14ac:dyDescent="0.25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  <c r="AA502" s="104"/>
      <c r="AB502" s="104"/>
      <c r="AC502" s="104"/>
      <c r="AD502" s="104"/>
      <c r="AE502" s="104"/>
      <c r="AF502" s="104"/>
      <c r="AG502" s="104"/>
      <c r="AH502" s="104"/>
      <c r="AI502" s="104"/>
      <c r="AJ502" s="104"/>
      <c r="AK502" s="104"/>
      <c r="AL502" s="104"/>
      <c r="AM502" s="104"/>
      <c r="AN502" s="104"/>
      <c r="AO502" s="104"/>
      <c r="AP502" s="104"/>
      <c r="AQ502" s="104"/>
      <c r="AR502" s="104"/>
    </row>
    <row r="503" spans="1:44" x14ac:dyDescent="0.25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104"/>
      <c r="AK503" s="104"/>
      <c r="AL503" s="104"/>
      <c r="AM503" s="104"/>
      <c r="AN503" s="104"/>
      <c r="AO503" s="104"/>
      <c r="AP503" s="104"/>
      <c r="AQ503" s="104"/>
      <c r="AR503" s="104"/>
    </row>
    <row r="504" spans="1:44" x14ac:dyDescent="0.25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  <c r="AA504" s="104"/>
      <c r="AB504" s="104"/>
      <c r="AC504" s="104"/>
      <c r="AD504" s="104"/>
      <c r="AE504" s="104"/>
      <c r="AF504" s="104"/>
      <c r="AG504" s="104"/>
      <c r="AH504" s="104"/>
      <c r="AI504" s="104"/>
      <c r="AJ504" s="104"/>
      <c r="AK504" s="104"/>
      <c r="AL504" s="104"/>
      <c r="AM504" s="104"/>
      <c r="AN504" s="104"/>
      <c r="AO504" s="104"/>
      <c r="AP504" s="104"/>
      <c r="AQ504" s="104"/>
      <c r="AR504" s="104"/>
    </row>
    <row r="505" spans="1:44" x14ac:dyDescent="0.25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  <c r="AA505" s="104"/>
      <c r="AB505" s="104"/>
      <c r="AC505" s="104"/>
      <c r="AD505" s="104"/>
      <c r="AE505" s="104"/>
      <c r="AF505" s="104"/>
      <c r="AG505" s="104"/>
      <c r="AH505" s="104"/>
      <c r="AI505" s="104"/>
      <c r="AJ505" s="104"/>
      <c r="AK505" s="104"/>
      <c r="AL505" s="104"/>
      <c r="AM505" s="104"/>
      <c r="AN505" s="104"/>
      <c r="AO505" s="104"/>
      <c r="AP505" s="104"/>
      <c r="AQ505" s="104"/>
      <c r="AR505" s="104"/>
    </row>
    <row r="506" spans="1:44" x14ac:dyDescent="0.25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104"/>
      <c r="AK506" s="104"/>
      <c r="AL506" s="104"/>
      <c r="AM506" s="104"/>
      <c r="AN506" s="104"/>
      <c r="AO506" s="104"/>
      <c r="AP506" s="104"/>
      <c r="AQ506" s="104"/>
      <c r="AR506" s="104"/>
    </row>
  </sheetData>
  <sheetProtection algorithmName="SHA-512" hashValue="oE4sNVtFlvOhdhioeA3EgSvsHr2+gGg3CXOGsUttsrGhoa8oYqGAsu8/woRMob8p75ptbNPxbly47pCF9eOKKw==" saltValue="DC9IfSuI/OmpldUJvEq92w==" spinCount="100000" sheet="1" objects="1" scenarios="1" selectLockedCells="1"/>
  <mergeCells count="1">
    <mergeCell ref="D12:V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5DB86-41FE-4C76-A562-E8B00294B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EFAE6F-523B-4FC7-8E54-E5DEEE154D37}">
  <ds:schemaRefs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sharepoint/v3"/>
    <ds:schemaRef ds:uri="http://schemas.microsoft.com/office/2006/documentManagement/types"/>
    <ds:schemaRef ds:uri="60a86061-f1e0-424f-8408-c380001360a9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A3B3BC-3DEB-417F-9885-45436BFFD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RSEE_razredi</vt:lpstr>
      <vt:lpstr>Regresijske krivulje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 Merse</dc:creator>
  <cp:lastModifiedBy>Alenka Topolovec Virant</cp:lastModifiedBy>
  <dcterms:created xsi:type="dcterms:W3CDTF">2016-12-14T09:03:58Z</dcterms:created>
  <dcterms:modified xsi:type="dcterms:W3CDTF">2020-12-14T14:13:26Z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